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1355" windowHeight="6660" activeTab="1"/>
  </bookViews>
  <sheets>
    <sheet name="CRONOGRAMA" sheetId="1" r:id="rId1"/>
    <sheet name="ORÇAMENTO" sheetId="2" r:id="rId2"/>
    <sheet name="Plan1" sheetId="3" r:id="rId3"/>
    <sheet name="Relatório de Compatibilidade" sheetId="4" r:id="rId4"/>
  </sheets>
  <definedNames>
    <definedName name="_xlnm.Print_Area" localSheetId="0">'CRONOGRAMA'!$A$1:$K$42</definedName>
    <definedName name="_xlnm.Print_Area" localSheetId="1">'ORÇAMENTO'!$A$1:$H$130</definedName>
  </definedNames>
  <calcPr fullCalcOnLoad="1"/>
</workbook>
</file>

<file path=xl/sharedStrings.xml><?xml version="1.0" encoding="utf-8"?>
<sst xmlns="http://schemas.openxmlformats.org/spreadsheetml/2006/main" count="306" uniqueCount="216">
  <si>
    <t>PREFEITURA MUNICIPAL DE PIRAJUI</t>
  </si>
  <si>
    <t>TOTAL GERAL</t>
  </si>
  <si>
    <t>m³</t>
  </si>
  <si>
    <t>ITEM</t>
  </si>
  <si>
    <t>DESCRIÇÃO</t>
  </si>
  <si>
    <t>UND.</t>
  </si>
  <si>
    <t>QUANT.</t>
  </si>
  <si>
    <t>P.UNIT,</t>
  </si>
  <si>
    <t xml:space="preserve">TOTAL </t>
  </si>
  <si>
    <t>m²</t>
  </si>
  <si>
    <t>TOTAL ITEM</t>
  </si>
  <si>
    <t>PISO</t>
  </si>
  <si>
    <t>7.4</t>
  </si>
  <si>
    <t>7.5</t>
  </si>
  <si>
    <t>7.6</t>
  </si>
  <si>
    <t>7.7</t>
  </si>
  <si>
    <t>11.1</t>
  </si>
  <si>
    <t>11.2</t>
  </si>
  <si>
    <t>11.3</t>
  </si>
  <si>
    <t>11.4</t>
  </si>
  <si>
    <t>9.1</t>
  </si>
  <si>
    <t>9.2</t>
  </si>
  <si>
    <t>9.3</t>
  </si>
  <si>
    <t>9.4</t>
  </si>
  <si>
    <t>9.5</t>
  </si>
  <si>
    <t>9.6</t>
  </si>
  <si>
    <t>9.8</t>
  </si>
  <si>
    <t>9.9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</si>
  <si>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</si>
  <si>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</si>
  <si>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</si>
  <si>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</si>
  <si>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</si>
  <si>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</si>
  <si>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</si>
  <si>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</si>
  <si>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</si>
  <si>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</si>
  <si>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</si>
  <si>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</si>
  <si>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</si>
  <si>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</si>
  <si>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</si>
  <si>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10.1</t>
  </si>
  <si>
    <t>10.2</t>
  </si>
  <si>
    <t>10.3</t>
  </si>
  <si>
    <t>10.4</t>
  </si>
  <si>
    <t>10.5</t>
  </si>
  <si>
    <t>10.6</t>
  </si>
  <si>
    <t xml:space="preserve">RESPONSÁVEL TÉCNICO </t>
  </si>
  <si>
    <t>ENG.ª ANDRÉA GRACIA GUARNIERI</t>
  </si>
  <si>
    <t>CREA/SP 5060662839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</si>
  <si>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</si>
  <si>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</si>
  <si>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</si>
  <si>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</si>
  <si>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</si>
  <si>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</si>
  <si>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</si>
  <si>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</si>
  <si>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</si>
  <si>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</si>
  <si>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</si>
  <si>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</si>
  <si>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</si>
  <si>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</si>
  <si>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</si>
  <si>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</si>
  <si>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</si>
  <si>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</si>
  <si>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</si>
  <si>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</si>
  <si>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</si>
  <si>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10.47</t>
  </si>
  <si>
    <t>10.48</t>
  </si>
  <si>
    <t>REVESTMENTOS - PISOS, PAREDES, E TETOS</t>
  </si>
  <si>
    <t>PAVIMENTAÇÃO EM PAVER REJUNTADO COM PO DE PEDRA, INCL. BASE DE PO DE PEDRA (acesso ambulâncias e estacionamento)</t>
  </si>
  <si>
    <t>LASTRO DE CASCALHO (estacionamento h=10cm)</t>
  </si>
  <si>
    <t>GUIA DE CONCRETO</t>
  </si>
  <si>
    <t>SARJETA EM CONCRETO, PREPARO MANUAL, COM SEIXO ROLADO, ESPESSURA = 8CM, LARGURA = 40CM</t>
  </si>
  <si>
    <t>7.10</t>
  </si>
  <si>
    <t>PAREDE</t>
  </si>
  <si>
    <t>7.16</t>
  </si>
  <si>
    <t>PINTURA LATEX ACRILICA AMBIENTES INTERNOS, DUAS DEMAOS</t>
  </si>
  <si>
    <t>7.17</t>
  </si>
  <si>
    <t>PEITORIL DE GRANITO (JANELAS)</t>
  </si>
  <si>
    <t>7.18</t>
  </si>
  <si>
    <t>PINTURA EXTERNA EM TEXTURA ACRILICA</t>
  </si>
  <si>
    <t>TETO</t>
  </si>
  <si>
    <t>7.23</t>
  </si>
  <si>
    <t>VIDRO</t>
  </si>
  <si>
    <t>8.13</t>
  </si>
  <si>
    <t>8.14</t>
  </si>
  <si>
    <t>8.15</t>
  </si>
  <si>
    <t>INSTALAÇÕES ELÉTRICAS</t>
  </si>
  <si>
    <t>PADRAO DE ENTRADA TRIFASICO 125A AEREO</t>
  </si>
  <si>
    <t>PADRAO DE ENTRADA TRIFASICO 125A AEREO - COMPLETO CFE PROJETO</t>
  </si>
  <si>
    <t>PONTOS ELETRICOS</t>
  </si>
  <si>
    <t>PLACA DE SAIDA DE FIO COM FURO CENTRAL EM CX. 4"X2" PARA PONTO DE CHUVEIRO OU AQUECEDOR</t>
  </si>
  <si>
    <t>TOMADA 20A/127V PADRAO BRASILEIRO EM CX. 4"X2"</t>
  </si>
  <si>
    <t>TOMADA 20A/127V EM CX. 10"X10" DE PISO ALTA</t>
  </si>
  <si>
    <t>QPDG</t>
  </si>
  <si>
    <t>PAINEL DE DISTRIBUIÇÃO EM CHAPA DE AÇO 16 USG, PARA ATÉ 18 DISJUNTORES MONOPOLARES, PINTURA EM EPOXI COR BEGE, COM TRINCO, ESPELHO INTERNO C/ PLAQUETAS DE IDENTIFICAÇÃO EM ACRILICO PARA CADA CIRCUITO E PORTA PROJETO DEVERA ATENDER O SOLICITADO NO DIAGRAMA UNIFILAR EM PROJETO.</t>
  </si>
  <si>
    <t>DISJUNTOR TERMOMAGNETICO TRIPOLAR 125A CAPC. INTERRUP. 25KA-CURVA C</t>
  </si>
  <si>
    <t>DISJUNTOR TERMOMAGNETICO TRIPOLAR 100A CAPC. INTERRUP. 25KA-CURVA C</t>
  </si>
  <si>
    <t>PARA RAIO TIPO VCL 175V 45KA</t>
  </si>
  <si>
    <t>QUADROS</t>
  </si>
  <si>
    <t>PAINEL DE DISTRIBUIÇÃO EM CHAPA DE AÇO 16 USG, PARA ATÉ 18 DISJUNTORES MONOPOLARES, PINTURA EM EPOXI COR BEGE, COM TRINCO, ESPELHO INTERNO C/ PLAQUETAS DE IDENTIFICAÇÃO EM ACRILICO PARA CADA CIRCUITO E PORTA PROJETO DEVERA ATENDER O SOLICITADO NO DIAGRAMA</t>
  </si>
  <si>
    <t>INTERRUPTOR DIFERENCIAL 4X63A SENS. 30MA (TETRAPOLAR)</t>
  </si>
  <si>
    <t>PARA RAIO TIPO VCL 40KA</t>
  </si>
  <si>
    <t>DISJUNTOR TERMOMAGNETICO TRIPOLAR 80A CAPAC. INTERRUP. 25KA-CURVA C</t>
  </si>
  <si>
    <t>DISJUNTOR TERMOMAGNETICO MONOPOLAR PADRÃO NEMA (AMERICANO) 10 A 30A</t>
  </si>
  <si>
    <t>DISJUNTOR TERMOMAGNETICO MONOPOLAR PADRÃO NEMA (AMERICANO) 35 A 50A</t>
  </si>
  <si>
    <t>DISJUNTOR TERMOMAGNETICO BIPOLAR PADRAO NEMA (AMERICANO) 10 A 50A</t>
  </si>
  <si>
    <t>EQUIPAMENTOS LOGICA E TELEFONIA</t>
  </si>
  <si>
    <t>PLACA 4X4" COM UMA TOMADA DE LOGICA TIPO RJ45 CAT. 6</t>
  </si>
  <si>
    <t>PONTO PARA INSTALAÇÃO DE LOGICA</t>
  </si>
  <si>
    <t>CERTIFICAÇÃO DE CABEAMENTO HORIZONTAL CONFORME NORMAS PARA ATENDIMENTO DA CATEGORIA 6</t>
  </si>
  <si>
    <t>PONTO PARA INSTALAÇÃO DE TELEFONIA</t>
  </si>
  <si>
    <t>9.35</t>
  </si>
  <si>
    <t>RACK 10U'S TIPO AUTO PORTANTE C/ PORTA EM ACRILICO E CHAVE FRONTAL E LATERAL COM 2 OU 4 VENTILADORES DE TETO</t>
  </si>
  <si>
    <t>9.36</t>
  </si>
  <si>
    <t xml:space="preserve">SWITCH 24 PORTAS 10/100/1000 GERENCIAVEL </t>
  </si>
  <si>
    <t>9.37</t>
  </si>
  <si>
    <t>VOICE PAINEL 24 PORTAS 10/100/1000 GERENCIAVEL</t>
  </si>
  <si>
    <t>9.38</t>
  </si>
  <si>
    <t>PLACA SAIDA DE FIO - 4"X4" - ANTENA DE TV</t>
  </si>
  <si>
    <t>9.39</t>
  </si>
  <si>
    <t>PONTO PARA INSTALAÇÃO DE ANTENA DE TV</t>
  </si>
  <si>
    <t>9.40</t>
  </si>
  <si>
    <t xml:space="preserve">CAIXA TELEFONICA (400X400X120MM) DE EMBUTIR </t>
  </si>
  <si>
    <t>9.41</t>
  </si>
  <si>
    <t>CAIXA DE PASSAGEM EM ALVENARIA TIPO R1 C/ TAMPA DE FERRO FUNDIDO E ARO TP1F COMPLETA</t>
  </si>
  <si>
    <t>INSTALAÇÕES HIDRAULICAS</t>
  </si>
  <si>
    <t>LOUÇAS E APARELHOS SANITARIOS</t>
  </si>
  <si>
    <t>VASO SANITARIO SIFONADO LOUÇA BRANCA PADRA POPULAR, COM CONJUNTO PARA FIXAÇÃO PARA VASO SANITARIO COM PARAFUSO, ARRUELA E BUCHA</t>
  </si>
  <si>
    <t>ASSENTO PARA VASO SANITARIO DE PLASTICO PADRAO POPULAR</t>
  </si>
  <si>
    <t>VASO SANITARIO SIFONADO LOUÇA BRANCA PADRA PNE, COM CONJUNTO PARA FIXAÇÃO PARA VASO SANITARIO COM PARAFUSO, ARRUELA E BUCHA, INCL. ASSENTO</t>
  </si>
  <si>
    <t>PORTA PAPEL HIGIENICO ROLÃO EM PLASTICO ABS</t>
  </si>
  <si>
    <t>LAVATORIO EM INOX PARA ESCOVAÇAO, INCL, VALVULAS E SIFOES, CONF. PROJETO</t>
  </si>
  <si>
    <t>PORTA SABONETE LIQUIDO</t>
  </si>
  <si>
    <t>PORTA-TOALHA DE PAPEL</t>
  </si>
  <si>
    <t>TANQUE LOUÇA BRANCA C/COLUNA ME 56X48CM INCL. ACESSORIOS DE FIX FERRAGENS EM METAL CROMADO TORNEIRA DE PRESSAO 1158 DE 1/2" VALVULA DE ESCOAMENTO 1605 E SIFAO 1680 DE 1,1/4"X1,1/2"</t>
  </si>
  <si>
    <t>BEBEDOURO DE PRESSAO EM INOX</t>
  </si>
  <si>
    <t>BANCADA EM INOX COM 1 CUBA  (C/ VALVULA E SIFAO EM METAL CROMADOS) COMPLETA - CFE PROJETO</t>
  </si>
  <si>
    <t>BANCADA EM INOX</t>
  </si>
  <si>
    <t>BARRA APOIO PARA  DEFICIENTE EM AÇO INOX</t>
  </si>
  <si>
    <t>EXPURGO EM INOX</t>
  </si>
  <si>
    <t>TORNEIRA AUTOMATICA CROMADA 1/2" OU 3/4" PARA LAVATORIO COM ENGATE FLEXIVEL METALICO 1/2"X30CM</t>
  </si>
  <si>
    <t xml:space="preserve">CHUVEIRO COMUM TIPO DUCHA </t>
  </si>
  <si>
    <t>CADEIRA ESCAMOTIAVEL PARA BANHO - PADRAO PNE</t>
  </si>
  <si>
    <t>LUVA DE AÇO GALVANIZADO 3/4"</t>
  </si>
  <si>
    <t>REGISTRO GAVETA 3/4" BRUTO LATAO - FORNEC. E INSTALAÇÃO</t>
  </si>
  <si>
    <t>METAIS,ACESSORIOS E EQUIPAMENTOS</t>
  </si>
  <si>
    <t>REGISTRO GAVETA 3/4" COM CANOPLA ACABAMENTO CROMADO SIMPLES</t>
  </si>
  <si>
    <t>RESERVATORIO D'AGUA DE FIBRA CILINDRICO, CAPAC. 5.000L</t>
  </si>
  <si>
    <t>TORNEIRA BOIA REAL 3/4"</t>
  </si>
  <si>
    <t>CAIXA SIFONADA PVC COM GRELHA</t>
  </si>
  <si>
    <t>REDE EXTERNA</t>
  </si>
  <si>
    <t>TUBO PVC AGUA PLUVIAIS PREDIAL DN 75MM, INCLUSIVE CONEXOES - FORNECIMENTO E INSTALAÇÃO</t>
  </si>
  <si>
    <t>REDE AR COMPRIMIDO</t>
  </si>
  <si>
    <t>TUBO DE COBRE CLASSE A -15MM, INCLUSO CONEXÕES, FIXAÇÕES</t>
  </si>
  <si>
    <t>POSTO DE CONSUMO COMPLETO DUPLA RETENÇÃO</t>
  </si>
  <si>
    <t>FILTRO REGULADOR DE PRESSAO 1/4"X1/2" BELL-AIR</t>
  </si>
  <si>
    <t>COMUNICAÇÃO VISUAL</t>
  </si>
  <si>
    <t>12.1</t>
  </si>
  <si>
    <t>PLACAS DE IDENTIFICAÇÃO "1" EM CHAPA AÇO GALVANIZADO Nº 26 COM PINTURA AUTOMOTIVA PU, COM 2 POSTES RETOS EM AÇO COR NATURAL ENGASTADO NO SOLO. APLICAÇÃO DE ADESIVO VINIL MONOMERICO, DIMENSÃO 150X77CM</t>
  </si>
  <si>
    <t>12.2</t>
  </si>
  <si>
    <t>PLACA DE SINALIZAÇÃO "2" EM PVC ADESIVADO, COM ADESIVO POLIMERICO RECORTADO ELETRONICAMENTE E FIXADO A PAREDE COM FITA DUPLA FACE DIM. 80X41CM</t>
  </si>
  <si>
    <t>12.3</t>
  </si>
  <si>
    <t>PLACA DE SINALIZAÇÃO "3" EM PVC ADESIVADO, COM ADESIVO POLIMERICO RECORTADO ELETRONICAMENTE E FIXADO AO TETO POR CABO DE AÇO 2MM, DIM.40X50CM</t>
  </si>
  <si>
    <t>12.4</t>
  </si>
  <si>
    <t>12.5</t>
  </si>
  <si>
    <t>PLACA DE IDENTIFICAÇÃO "5 - FACHADA" EM CHAPA AÇO GALVANIZADO Nº 26 COM PINTURA AUTOMOTIVA PU, FIXADO À PAREDE COM PARAFUSOS, APLICAÇÃO DE ADESIVO VINIL MONOMERICO DIM. 150X60CM</t>
  </si>
  <si>
    <t>PLACA DE IDENTIFICAÇÃO "6" EM PVC ADESIVADO , COM ADESIVO POLIMERICO RECORTADO ELETRONICAMENTE E FIXADO A PAREDE COM FITA DUPLA FACE DIM. 20X10CM</t>
  </si>
  <si>
    <t>12.6</t>
  </si>
  <si>
    <t>PLACA DE IDENTIFICAÇÃO "7" EM PVC ADESIVADO , COM ADESIVO POLIMERICO RECORTADO ELETRONICAMENTE E FIXADO A PAREDE COM FITA DUPLA FACE DIM. 20X5CM - compressor e residuos</t>
  </si>
  <si>
    <t>DIVERSOS E LIMPEZA DA OBRA</t>
  </si>
  <si>
    <t>13.3</t>
  </si>
  <si>
    <t>LIMPEZA FINAL DA OBRA</t>
  </si>
  <si>
    <t>13.4</t>
  </si>
  <si>
    <t>CARGA, TRANSPORTE E DESTINAÇÃO DE ENTULHOS, DTM 10 KM</t>
  </si>
  <si>
    <t xml:space="preserve">ESPELHO CRISTAL ESPESSURA 4MM COM MOLDURA DE MADEIRA </t>
  </si>
  <si>
    <t>LUMINARIA TIPO CALHA DE SOBREPOR COM REATOR DE PARTIDA RAPIDA E LAMPADA FLUORESCENTE 2X20W COMPLETA FORNECIMENTO E INSTALAÇÃO</t>
  </si>
  <si>
    <t>RELE FOTOELETRICO P/ COMANDO ILUMINAÇÃO EXTERNA FORNECIMENTO E INSTALAÇÃO</t>
  </si>
  <si>
    <t>PROJETOR PARA FACHADA  A PROVA DE TEMPO COM LAMPADA VAPOR DE MERCURIO USO EXTERNO E REATOR USO EXTERNO  P/ LAMPADA MERCURIO FORNECIMENTO E INSTALAÇÃO</t>
  </si>
  <si>
    <t>BLOCO A.ILUMINAÇÃO EMERGENCIA C/ AUT.MIN.1hr.C/ 2 LAMPADAS</t>
  </si>
  <si>
    <t>SOLEIRA DE GRANITO - PORTAS -LARGURA 15 CM, ESPSSURA 3CM</t>
  </si>
  <si>
    <t>ARANDELA TIPO TARTARUGA COM LAMPADA ELETRONICA 16W - COMPLETA, FORNECIMENTO E INSTALAÇÃO</t>
  </si>
  <si>
    <t>LAVATORIO LOUÇA BRANCA SUSPENSO 29,5 X 39,0CM, PADRAO POPULAR,COM SIFAO TIPO GARRAFA EM PVC, VALVULA E ENGATE FLEXIVEL 30CM EM PLASTICO TORNEIRA CROMADA DE MESA PD.POPULAR E CONJUNTO PARA FIXAÇÃO</t>
  </si>
  <si>
    <t>TORNEIRA CROMADA 1/2" PARA LIMPEZA PADRÃO MEDIO FORNECIMENTO E INSTALAÇÃO</t>
  </si>
  <si>
    <t>TORNEIRA AUTOMATICA CROMADA TUBO MOVEL PARA BANCADA 1/2" OU 3/4" PARA PIAS</t>
  </si>
  <si>
    <t>REGISTRO PRESSAO 3/4" COM CANOPLA ACABAMENTO CROMADO SIMPLES, FORNECIMENTO E INSTALAÇÃO</t>
  </si>
  <si>
    <t>VALVULA DESCARGA 1.1/2" COM REGISTRO, ACABAMENTO EM METAL CROMADO, FORNECIMENTO E INSTALAÇÃO</t>
  </si>
  <si>
    <t>TUBO PVC ESGOTO / AGUAS PLUVIAIS PREDIAL DN 100MM, INCLUSIVE CONEXÕES - FORCECIMENTO E INSTALAÇÃO</t>
  </si>
  <si>
    <t>VALVULA ESFERA BRONZE 1/2" FORNECIMENTO E INSTALAÇÃO</t>
  </si>
  <si>
    <t>13.5</t>
  </si>
  <si>
    <t>PROJETO E INSTALAÇÕES DE EQUIPAMENTOS DE PREVENÇÃO E COMBATE A INCENDIO E PANICO</t>
  </si>
  <si>
    <t>PISO TÁTIL DE CONCRETO DE 25X25CM COR AZUL FORNECIMENTO E INSTALAÇÃO</t>
  </si>
  <si>
    <t>unid.</t>
  </si>
  <si>
    <t>FERRO</t>
  </si>
  <si>
    <t>PORTÃO PARA VEÍCULOS EM BARRAS DE FERRO RETANGULAR CHATA E TELA DE ARAME GALVANIZADO, FIO 8BWG, MALHA QUADRADA 5X5CM, PINTURA ESMALTE INCLUSIVE CADEADO E PINTURA PVA EM PILARES DE CONCRETO</t>
  </si>
  <si>
    <t>m</t>
  </si>
  <si>
    <t>cj.</t>
  </si>
  <si>
    <t>pt.</t>
  </si>
  <si>
    <t xml:space="preserve">REFORMA DE IMÓVEL EXISTENTE PARA IMPLANTAÇÃO DO PROGRAMA SAUDE DA FAMILIA </t>
  </si>
  <si>
    <t>AVENIDA BRASIL, Nº 610, JARDIM AMÉRICA - PIRAJUÍ/SP</t>
  </si>
  <si>
    <t>BDI 20%</t>
  </si>
  <si>
    <t>Relatório de Compatibilidade para PLANILHA_ORÇAMENTARIA PS FAMILIA.xls</t>
  </si>
  <si>
    <t>Executar em 21/05/2014 22:16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</si>
  <si>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</si>
  <si>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</si>
  <si>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</si>
  <si>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</si>
  <si>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PLANILHA ORÇAMENTÁRIA - TÉRMINO DE OBRA</t>
  </si>
  <si>
    <t xml:space="preserve">BASE ABRIL/2019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</si>
</sst>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00%"/>
    <numFmt numFmtId="174" formatCode="_(* #,##0.000_);_(* \(#,##0.0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mmmm\-yy;@"/>
    <numFmt numFmtId="180" formatCode="0.000"/>
    <numFmt numFmtId="181" formatCode="0.0"/>
    <numFmt numFmtId="182" formatCode="_(* #,##0.0_);_(* \(#,##0.0\);_(* &quot;-&quot;??_);_(@_)"/>
    <numFmt numFmtId="183" formatCode="0.0000"/>
    <numFmt numFmtId="184" formatCode="0.00000"/>
    <numFmt numFmtId="185" formatCode="_(* #,##0.0000_);_(* \(#,##0.0000\);_(* &quot;-&quot;??_);_(@_)"/>
    <numFmt numFmtId="186" formatCode="#,##0.000"/>
    <numFmt numFmtId="187" formatCode="#,##0.0000"/>
    <numFmt numFmtId="188" formatCode="_-[$R$-416]\ * #,##0.00_-;\-[$R$-416]\ * #,##0.00_-;_-[$R$-416]\ * &quot;-&quot;??_-;_-@_-"/>
  </numFmts>
  <fonts count="61">
    <font>
      <sz val="10"/>
      <name val="Arial"/>
      <family val="0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0"/>
    </font>
    <font>
      <b/>
      <sz val="12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6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1" fillId="0" borderId="18" xfId="0" applyFont="1" applyBorder="1" applyAlignment="1">
      <alignment/>
    </xf>
    <xf numFmtId="4" fontId="10" fillId="0" borderId="0" xfId="0" applyNumberFormat="1" applyFont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10" fillId="33" borderId="0" xfId="0" applyFont="1" applyFill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4" fontId="10" fillId="0" borderId="22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171" fontId="10" fillId="0" borderId="23" xfId="66" applyNumberFormat="1" applyFont="1" applyBorder="1" applyAlignment="1">
      <alignment horizontal="center" vertical="center"/>
    </xf>
    <xf numFmtId="171" fontId="10" fillId="0" borderId="23" xfId="66" applyNumberFormat="1" applyFont="1" applyBorder="1" applyAlignment="1" quotePrefix="1">
      <alignment horizontal="center" vertical="center"/>
    </xf>
    <xf numFmtId="4" fontId="10" fillId="0" borderId="13" xfId="0" applyNumberFormat="1" applyFont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171" fontId="10" fillId="0" borderId="21" xfId="66" applyNumberFormat="1" applyFont="1" applyBorder="1" applyAlignment="1" quotePrefix="1">
      <alignment horizontal="center" vertical="center"/>
    </xf>
    <xf numFmtId="171" fontId="10" fillId="0" borderId="20" xfId="66" applyNumberFormat="1" applyFont="1" applyBorder="1" applyAlignment="1" quotePrefix="1">
      <alignment horizontal="right" vertical="center"/>
    </xf>
    <xf numFmtId="171" fontId="10" fillId="0" borderId="23" xfId="66" applyNumberFormat="1" applyFont="1" applyBorder="1" applyAlignment="1" quotePrefix="1">
      <alignment horizontal="right" vertical="center"/>
    </xf>
    <xf numFmtId="0" fontId="10" fillId="0" borderId="20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2" fontId="10" fillId="0" borderId="21" xfId="0" applyNumberFormat="1" applyFont="1" applyBorder="1" applyAlignment="1">
      <alignment horizontal="right" vertical="center"/>
    </xf>
    <xf numFmtId="0" fontId="10" fillId="34" borderId="24" xfId="0" applyFont="1" applyFill="1" applyBorder="1" applyAlignment="1">
      <alignment vertical="center"/>
    </xf>
    <xf numFmtId="49" fontId="10" fillId="34" borderId="24" xfId="0" applyNumberFormat="1" applyFont="1" applyFill="1" applyBorder="1" applyAlignment="1">
      <alignment horizontal="center" vertical="center"/>
    </xf>
    <xf numFmtId="171" fontId="10" fillId="34" borderId="24" xfId="66" applyNumberFormat="1" applyFont="1" applyFill="1" applyBorder="1" applyAlignment="1">
      <alignment horizontal="center" vertical="center"/>
    </xf>
    <xf numFmtId="171" fontId="10" fillId="34" borderId="24" xfId="66" applyNumberFormat="1" applyFont="1" applyFill="1" applyBorder="1" applyAlignment="1" quotePrefix="1">
      <alignment horizontal="center" vertical="center"/>
    </xf>
    <xf numFmtId="171" fontId="10" fillId="34" borderId="25" xfId="66" applyNumberFormat="1" applyFont="1" applyFill="1" applyBorder="1" applyAlignment="1" quotePrefix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49" fontId="12" fillId="33" borderId="26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170" fontId="1" fillId="0" borderId="0" xfId="47" applyFont="1" applyAlignment="1">
      <alignment/>
    </xf>
    <xf numFmtId="0" fontId="10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" fillId="34" borderId="2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49" fontId="10" fillId="0" borderId="27" xfId="0" applyNumberFormat="1" applyFont="1" applyBorder="1" applyAlignment="1">
      <alignment horizontal="center" vertical="center"/>
    </xf>
    <xf numFmtId="0" fontId="15" fillId="35" borderId="20" xfId="0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34" borderId="24" xfId="0" applyFont="1" applyFill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4" xfId="0" applyFont="1" applyBorder="1" applyAlignment="1">
      <alignment horizontal="center"/>
    </xf>
    <xf numFmtId="4" fontId="12" fillId="33" borderId="35" xfId="0" applyNumberFormat="1" applyFont="1" applyFill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171" fontId="10" fillId="0" borderId="20" xfId="66" applyNumberFormat="1" applyFont="1" applyBorder="1" applyAlignment="1">
      <alignment horizontal="right" vertical="center"/>
    </xf>
    <xf numFmtId="171" fontId="10" fillId="0" borderId="23" xfId="66" applyNumberFormat="1" applyFont="1" applyBorder="1" applyAlignment="1">
      <alignment horizontal="right" vertical="center"/>
    </xf>
    <xf numFmtId="171" fontId="10" fillId="0" borderId="21" xfId="66" applyNumberFormat="1" applyFont="1" applyBorder="1" applyAlignment="1" quotePrefix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0" fillId="0" borderId="23" xfId="66" applyNumberFormat="1" applyFont="1" applyBorder="1" applyAlignment="1" quotePrefix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1" fontId="12" fillId="0" borderId="21" xfId="66" applyNumberFormat="1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justify" vertical="center" wrapText="1"/>
    </xf>
    <xf numFmtId="0" fontId="12" fillId="0" borderId="37" xfId="0" applyFont="1" applyBorder="1" applyAlignment="1">
      <alignment vertical="center"/>
    </xf>
    <xf numFmtId="0" fontId="10" fillId="34" borderId="38" xfId="0" applyFont="1" applyFill="1" applyBorder="1" applyAlignment="1">
      <alignment horizontal="center" vertical="center"/>
    </xf>
    <xf numFmtId="2" fontId="10" fillId="34" borderId="38" xfId="0" applyNumberFormat="1" applyFont="1" applyFill="1" applyBorder="1" applyAlignment="1">
      <alignment horizontal="center" vertical="center"/>
    </xf>
    <xf numFmtId="171" fontId="12" fillId="34" borderId="38" xfId="66" applyNumberFormat="1" applyFont="1" applyFill="1" applyBorder="1" applyAlignment="1" quotePrefix="1">
      <alignment horizontal="center" vertical="center"/>
    </xf>
    <xf numFmtId="171" fontId="12" fillId="34" borderId="19" xfId="66" applyNumberFormat="1" applyFont="1" applyFill="1" applyBorder="1" applyAlignment="1" quotePrefix="1">
      <alignment horizontal="center" vertical="center"/>
    </xf>
    <xf numFmtId="49" fontId="10" fillId="34" borderId="38" xfId="0" applyNumberFormat="1" applyFont="1" applyFill="1" applyBorder="1" applyAlignment="1">
      <alignment horizontal="center" vertical="center"/>
    </xf>
    <xf numFmtId="171" fontId="10" fillId="34" borderId="38" xfId="66" applyNumberFormat="1" applyFont="1" applyFill="1" applyBorder="1" applyAlignment="1">
      <alignment horizontal="center" vertical="center"/>
    </xf>
    <xf numFmtId="171" fontId="10" fillId="34" borderId="38" xfId="66" applyNumberFormat="1" applyFont="1" applyFill="1" applyBorder="1" applyAlignment="1" quotePrefix="1">
      <alignment horizontal="center" vertical="center"/>
    </xf>
    <xf numFmtId="171" fontId="10" fillId="34" borderId="19" xfId="66" applyNumberFormat="1" applyFont="1" applyFill="1" applyBorder="1" applyAlignment="1" quotePrefix="1">
      <alignment horizontal="center" vertical="center"/>
    </xf>
    <xf numFmtId="171" fontId="10" fillId="0" borderId="39" xfId="66" applyNumberFormat="1" applyFont="1" applyBorder="1" applyAlignment="1" quotePrefix="1">
      <alignment horizontal="right" vertical="center"/>
    </xf>
    <xf numFmtId="171" fontId="10" fillId="0" borderId="15" xfId="66" applyNumberFormat="1" applyFont="1" applyBorder="1" applyAlignment="1">
      <alignment horizontal="right" vertical="center"/>
    </xf>
    <xf numFmtId="171" fontId="10" fillId="0" borderId="39" xfId="66" applyNumberFormat="1" applyFont="1" applyBorder="1" applyAlignment="1" quotePrefix="1">
      <alignment horizontal="center" vertical="center"/>
    </xf>
    <xf numFmtId="171" fontId="10" fillId="0" borderId="40" xfId="66" applyNumberFormat="1" applyFont="1" applyBorder="1" applyAlignment="1">
      <alignment horizontal="center" vertical="center"/>
    </xf>
    <xf numFmtId="171" fontId="10" fillId="34" borderId="12" xfId="66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171" fontId="12" fillId="0" borderId="41" xfId="66" applyNumberFormat="1" applyFont="1" applyBorder="1" applyAlignment="1" quotePrefix="1">
      <alignment horizontal="center" vertical="center"/>
    </xf>
    <xf numFmtId="4" fontId="12" fillId="33" borderId="42" xfId="0" applyNumberFormat="1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4" fontId="6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36" borderId="2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4" fontId="60" fillId="0" borderId="2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" fontId="1" fillId="36" borderId="46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171" fontId="1" fillId="0" borderId="20" xfId="66" applyNumberFormat="1" applyFont="1" applyBorder="1" applyAlignment="1">
      <alignment/>
    </xf>
    <xf numFmtId="171" fontId="1" fillId="0" borderId="20" xfId="66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43" xfId="0" applyFont="1" applyBorder="1" applyAlignment="1">
      <alignment/>
    </xf>
    <xf numFmtId="4" fontId="1" fillId="0" borderId="47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6" xfId="0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44" xfId="0" applyNumberFormat="1" applyFont="1" applyBorder="1" applyAlignment="1">
      <alignment/>
    </xf>
    <xf numFmtId="4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53" xfId="0" applyNumberForma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0" fillId="0" borderId="0" xfId="0" applyNumberFormat="1" applyFont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2" fillId="0" borderId="56" xfId="0" applyFont="1" applyBorder="1" applyAlignment="1">
      <alignment vertical="center"/>
    </xf>
    <xf numFmtId="171" fontId="10" fillId="0" borderId="57" xfId="66" applyNumberFormat="1" applyFont="1" applyBorder="1" applyAlignment="1" quotePrefix="1">
      <alignment horizontal="right" vertical="center"/>
    </xf>
    <xf numFmtId="171" fontId="10" fillId="0" borderId="26" xfId="66" applyNumberFormat="1" applyFont="1" applyBorder="1" applyAlignment="1">
      <alignment horizontal="center" vertical="center"/>
    </xf>
    <xf numFmtId="171" fontId="10" fillId="0" borderId="26" xfId="66" applyNumberFormat="1" applyFont="1" applyBorder="1" applyAlignment="1" quotePrefix="1">
      <alignment horizontal="center" vertical="center"/>
    </xf>
    <xf numFmtId="171" fontId="10" fillId="0" borderId="26" xfId="66" applyNumberFormat="1" applyFont="1" applyBorder="1" applyAlignment="1" quotePrefix="1">
      <alignment horizontal="right" vertical="center"/>
    </xf>
    <xf numFmtId="171" fontId="10" fillId="0" borderId="21" xfId="66" applyNumberFormat="1" applyFont="1" applyBorder="1" applyAlignment="1">
      <alignment horizontal="right" vertical="center"/>
    </xf>
    <xf numFmtId="171" fontId="10" fillId="0" borderId="58" xfId="66" applyNumberFormat="1" applyFont="1" applyBorder="1" applyAlignment="1" quotePrefix="1">
      <alignment horizontal="right" vertical="center"/>
    </xf>
    <xf numFmtId="49" fontId="10" fillId="0" borderId="47" xfId="0" applyNumberFormat="1" applyFont="1" applyFill="1" applyBorder="1" applyAlignment="1">
      <alignment horizontal="center" vertical="center"/>
    </xf>
    <xf numFmtId="171" fontId="10" fillId="0" borderId="43" xfId="66" applyNumberFormat="1" applyFont="1" applyBorder="1" applyAlignment="1">
      <alignment horizontal="center" vertical="center"/>
    </xf>
    <xf numFmtId="171" fontId="10" fillId="0" borderId="43" xfId="66" applyNumberFormat="1" applyFont="1" applyBorder="1" applyAlignment="1" quotePrefix="1">
      <alignment horizontal="center" vertical="center"/>
    </xf>
    <xf numFmtId="171" fontId="10" fillId="0" borderId="43" xfId="66" applyNumberFormat="1" applyFont="1" applyBorder="1" applyAlignment="1" quotePrefix="1">
      <alignment horizontal="right" vertical="center"/>
    </xf>
    <xf numFmtId="0" fontId="10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1" fontId="12" fillId="0" borderId="24" xfId="66" applyNumberFormat="1" applyFont="1" applyBorder="1" applyAlignment="1" quotePrefix="1">
      <alignment horizontal="center" vertical="center"/>
    </xf>
    <xf numFmtId="171" fontId="12" fillId="0" borderId="25" xfId="66" applyNumberFormat="1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7" fillId="0" borderId="4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1" fontId="13" fillId="0" borderId="49" xfId="66" applyNumberFormat="1" applyFont="1" applyBorder="1" applyAlignment="1" quotePrefix="1">
      <alignment horizontal="right" vertical="center"/>
    </xf>
    <xf numFmtId="171" fontId="13" fillId="0" borderId="25" xfId="66" applyNumberFormat="1" applyFont="1" applyBorder="1" applyAlignment="1" quotePrefix="1">
      <alignment horizontal="right" vertical="center"/>
    </xf>
    <xf numFmtId="0" fontId="17" fillId="0" borderId="4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71" fontId="13" fillId="0" borderId="49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1" fontId="13" fillId="0" borderId="24" xfId="66" applyNumberFormat="1" applyFont="1" applyBorder="1" applyAlignment="1" quotePrefix="1">
      <alignment horizontal="center" vertical="center"/>
    </xf>
    <xf numFmtId="171" fontId="13" fillId="0" borderId="25" xfId="66" applyNumberFormat="1" applyFont="1" applyBorder="1" applyAlignment="1" quotePrefix="1">
      <alignment horizontal="center" vertical="center"/>
    </xf>
    <xf numFmtId="171" fontId="12" fillId="0" borderId="65" xfId="66" applyNumberFormat="1" applyFont="1" applyBorder="1" applyAlignment="1" quotePrefix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5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78</xdr:row>
      <xdr:rowOff>0</xdr:rowOff>
    </xdr:from>
    <xdr:to>
      <xdr:col>11</xdr:col>
      <xdr:colOff>152400</xdr:colOff>
      <xdr:row>78</xdr:row>
      <xdr:rowOff>228600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341245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9" zoomScaleSheetLayoutView="89" zoomScalePageLayoutView="0" workbookViewId="0" topLeftCell="A1">
      <selection activeCell="E17" sqref="E17"/>
    </sheetView>
  </sheetViews>
  <sheetFormatPr defaultColWidth="9.140625" defaultRowHeight="12.75"/>
  <cols>
    <col min="1" max="1" width="9.28125" style="0" bestFit="1" customWidth="1"/>
    <col min="2" max="2" width="31.140625" style="0" customWidth="1"/>
    <col min="3" max="3" width="12.7109375" style="0" customWidth="1"/>
    <col min="4" max="11" width="13.7109375" style="0" customWidth="1"/>
  </cols>
  <sheetData>
    <row r="1" spans="1:11" ht="21.7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21.7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21.75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19.5" customHeight="1" thickBo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12.75">
      <c r="A5" s="204"/>
      <c r="B5" s="204"/>
      <c r="C5" s="206"/>
      <c r="D5" s="208"/>
      <c r="E5" s="209"/>
      <c r="F5" s="209"/>
      <c r="G5" s="209"/>
      <c r="H5" s="209"/>
      <c r="I5" s="209"/>
      <c r="J5" s="209"/>
      <c r="K5" s="210"/>
    </row>
    <row r="6" spans="1:11" ht="13.5" thickBot="1">
      <c r="A6" s="205"/>
      <c r="B6" s="205"/>
      <c r="C6" s="207"/>
      <c r="D6" s="10"/>
      <c r="E6" s="11"/>
      <c r="F6" s="11"/>
      <c r="G6" s="10"/>
      <c r="H6" s="11"/>
      <c r="I6" s="11"/>
      <c r="J6" s="11"/>
      <c r="K6" s="130"/>
    </row>
    <row r="7" spans="1:11" ht="12.75">
      <c r="A7" s="151"/>
      <c r="B7" s="152"/>
      <c r="C7" s="153"/>
      <c r="D7" s="153"/>
      <c r="E7" s="153"/>
      <c r="F7" s="153"/>
      <c r="G7" s="153"/>
      <c r="H7" s="153"/>
      <c r="I7" s="153"/>
      <c r="J7" s="153"/>
      <c r="K7" s="154"/>
    </row>
    <row r="8" spans="1:11" ht="15">
      <c r="A8" s="131"/>
      <c r="B8" s="28"/>
      <c r="C8" s="132"/>
      <c r="D8" s="132"/>
      <c r="E8" s="132"/>
      <c r="F8" s="132"/>
      <c r="G8" s="132"/>
      <c r="H8" s="132"/>
      <c r="I8" s="132"/>
      <c r="J8" s="132"/>
      <c r="K8" s="133"/>
    </row>
    <row r="9" spans="1:11" ht="15">
      <c r="A9" s="131"/>
      <c r="B9" s="28"/>
      <c r="C9" s="132"/>
      <c r="D9" s="132"/>
      <c r="E9" s="132"/>
      <c r="F9" s="134"/>
      <c r="G9" s="132"/>
      <c r="H9" s="132"/>
      <c r="I9" s="132"/>
      <c r="J9" s="132"/>
      <c r="K9" s="133"/>
    </row>
    <row r="10" spans="1:11" ht="15">
      <c r="A10" s="131"/>
      <c r="B10" s="77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15">
      <c r="A11" s="131"/>
      <c r="B11" s="135"/>
      <c r="C11" s="132"/>
      <c r="D11" s="132"/>
      <c r="E11" s="132"/>
      <c r="F11" s="134"/>
      <c r="G11" s="132"/>
      <c r="H11" s="132"/>
      <c r="I11" s="132"/>
      <c r="J11" s="132"/>
      <c r="K11" s="133"/>
    </row>
    <row r="12" spans="1:11" ht="15">
      <c r="A12" s="131"/>
      <c r="B12" s="77"/>
      <c r="C12" s="132"/>
      <c r="D12" s="136"/>
      <c r="E12" s="132"/>
      <c r="F12" s="132"/>
      <c r="G12" s="132"/>
      <c r="H12" s="132"/>
      <c r="I12" s="132"/>
      <c r="J12" s="132"/>
      <c r="K12" s="133"/>
    </row>
    <row r="13" spans="1:11" ht="15">
      <c r="A13" s="131"/>
      <c r="B13" s="137"/>
      <c r="C13" s="132"/>
      <c r="D13" s="132"/>
      <c r="E13" s="134"/>
      <c r="F13" s="132"/>
      <c r="G13" s="132"/>
      <c r="H13" s="134"/>
      <c r="I13" s="134"/>
      <c r="J13" s="134"/>
      <c r="K13" s="138"/>
    </row>
    <row r="14" spans="1:11" ht="15">
      <c r="A14" s="131"/>
      <c r="B14" s="77"/>
      <c r="C14" s="132"/>
      <c r="D14" s="132"/>
      <c r="E14" s="132"/>
      <c r="F14" s="132"/>
      <c r="G14" s="139"/>
      <c r="H14" s="139"/>
      <c r="I14" s="139"/>
      <c r="J14" s="139"/>
      <c r="K14" s="140"/>
    </row>
    <row r="15" spans="1:11" ht="15">
      <c r="A15" s="131"/>
      <c r="B15" s="137"/>
      <c r="C15" s="132"/>
      <c r="D15" s="132"/>
      <c r="E15" s="132"/>
      <c r="F15" s="132"/>
      <c r="G15" s="139"/>
      <c r="H15" s="139"/>
      <c r="I15" s="139"/>
      <c r="J15" s="139"/>
      <c r="K15" s="140"/>
    </row>
    <row r="16" spans="1:11" ht="15">
      <c r="A16" s="131"/>
      <c r="B16" s="77"/>
      <c r="C16" s="132"/>
      <c r="D16" s="132"/>
      <c r="E16" s="132"/>
      <c r="F16" s="141"/>
      <c r="G16" s="141"/>
      <c r="H16" s="132"/>
      <c r="I16" s="132"/>
      <c r="J16" s="132"/>
      <c r="K16" s="133"/>
    </row>
    <row r="17" spans="1:11" ht="15">
      <c r="A17" s="131"/>
      <c r="B17" s="137"/>
      <c r="C17" s="132"/>
      <c r="D17" s="132"/>
      <c r="E17" s="132"/>
      <c r="F17" s="141"/>
      <c r="G17" s="132"/>
      <c r="H17" s="134"/>
      <c r="I17" s="134"/>
      <c r="J17" s="134"/>
      <c r="K17" s="138"/>
    </row>
    <row r="18" spans="1:11" ht="15">
      <c r="A18" s="131"/>
      <c r="B18" s="77"/>
      <c r="C18" s="132"/>
      <c r="D18" s="132"/>
      <c r="E18" s="132"/>
      <c r="F18" s="142"/>
      <c r="G18" s="132"/>
      <c r="H18" s="132"/>
      <c r="I18" s="132"/>
      <c r="J18" s="132"/>
      <c r="K18" s="133"/>
    </row>
    <row r="19" spans="1:11" ht="15">
      <c r="A19" s="131"/>
      <c r="B19" s="137"/>
      <c r="C19" s="132"/>
      <c r="D19" s="132"/>
      <c r="E19" s="132"/>
      <c r="F19" s="142"/>
      <c r="G19" s="132"/>
      <c r="H19" s="132"/>
      <c r="I19" s="132"/>
      <c r="J19" s="132"/>
      <c r="K19" s="133"/>
    </row>
    <row r="20" spans="1:11" ht="15">
      <c r="A20" s="131"/>
      <c r="B20" s="28"/>
      <c r="C20" s="132"/>
      <c r="D20" s="132"/>
      <c r="E20" s="132"/>
      <c r="F20" s="143"/>
      <c r="G20" s="132"/>
      <c r="H20" s="132"/>
      <c r="I20" s="132"/>
      <c r="J20" s="132"/>
      <c r="K20" s="133"/>
    </row>
    <row r="21" spans="1:11" ht="15">
      <c r="A21" s="131"/>
      <c r="B21" s="28"/>
      <c r="C21" s="132"/>
      <c r="D21" s="132"/>
      <c r="E21" s="132"/>
      <c r="F21" s="144"/>
      <c r="G21" s="134"/>
      <c r="H21" s="132"/>
      <c r="I21" s="132"/>
      <c r="J21" s="132"/>
      <c r="K21" s="133"/>
    </row>
    <row r="22" spans="1:11" ht="15">
      <c r="A22" s="131"/>
      <c r="B22" s="77"/>
      <c r="C22" s="132"/>
      <c r="D22" s="132"/>
      <c r="E22" s="132"/>
      <c r="F22" s="135"/>
      <c r="G22" s="132"/>
      <c r="H22" s="132"/>
      <c r="I22" s="132"/>
      <c r="J22" s="132"/>
      <c r="K22" s="133"/>
    </row>
    <row r="23" spans="1:11" ht="15">
      <c r="A23" s="131"/>
      <c r="B23" s="28"/>
      <c r="C23" s="132"/>
      <c r="D23" s="132"/>
      <c r="E23" s="132"/>
      <c r="F23" s="135"/>
      <c r="G23" s="132"/>
      <c r="H23" s="132"/>
      <c r="I23" s="134"/>
      <c r="J23" s="134"/>
      <c r="K23" s="133"/>
    </row>
    <row r="24" spans="1:11" ht="15">
      <c r="A24" s="131"/>
      <c r="B24" s="28"/>
      <c r="C24" s="132"/>
      <c r="D24" s="132"/>
      <c r="E24" s="132"/>
      <c r="F24" s="135"/>
      <c r="G24" s="132"/>
      <c r="H24" s="132"/>
      <c r="I24" s="132"/>
      <c r="J24" s="132"/>
      <c r="K24" s="133"/>
    </row>
    <row r="25" spans="1:11" ht="30" customHeight="1">
      <c r="A25" s="131"/>
      <c r="B25" s="28"/>
      <c r="C25" s="132"/>
      <c r="D25" s="132"/>
      <c r="E25" s="132"/>
      <c r="F25" s="135"/>
      <c r="G25" s="132"/>
      <c r="H25" s="132"/>
      <c r="I25" s="132"/>
      <c r="J25" s="132"/>
      <c r="K25" s="133"/>
    </row>
    <row r="26" spans="1:11" ht="15">
      <c r="A26" s="131"/>
      <c r="B26" s="28"/>
      <c r="C26" s="132"/>
      <c r="D26" s="132"/>
      <c r="E26" s="132"/>
      <c r="F26" s="135"/>
      <c r="G26" s="132"/>
      <c r="H26" s="132"/>
      <c r="I26" s="132"/>
      <c r="J26" s="132"/>
      <c r="K26" s="133"/>
    </row>
    <row r="27" spans="1:11" ht="15">
      <c r="A27" s="131"/>
      <c r="B27" s="28"/>
      <c r="C27" s="132"/>
      <c r="D27" s="132"/>
      <c r="E27" s="132"/>
      <c r="F27" s="135"/>
      <c r="G27" s="132"/>
      <c r="H27" s="132"/>
      <c r="I27" s="132"/>
      <c r="J27" s="132"/>
      <c r="K27" s="133"/>
    </row>
    <row r="28" spans="1:11" ht="15">
      <c r="A28" s="131"/>
      <c r="B28" s="77"/>
      <c r="C28" s="132"/>
      <c r="D28" s="132"/>
      <c r="E28" s="132"/>
      <c r="F28" s="135"/>
      <c r="G28" s="132"/>
      <c r="H28" s="132"/>
      <c r="I28" s="132"/>
      <c r="J28" s="132"/>
      <c r="K28" s="133"/>
    </row>
    <row r="29" spans="1:11" ht="15">
      <c r="A29" s="131"/>
      <c r="B29" s="28"/>
      <c r="C29" s="132"/>
      <c r="D29" s="132"/>
      <c r="E29" s="132"/>
      <c r="F29" s="135"/>
      <c r="G29" s="132"/>
      <c r="H29" s="132"/>
      <c r="I29" s="132"/>
      <c r="J29" s="132"/>
      <c r="K29" s="133"/>
    </row>
    <row r="30" spans="1:11" ht="15">
      <c r="A30" s="131"/>
      <c r="B30" s="77"/>
      <c r="C30" s="132"/>
      <c r="D30" s="132"/>
      <c r="E30" s="132"/>
      <c r="F30" s="135"/>
      <c r="G30" s="132"/>
      <c r="H30" s="132"/>
      <c r="I30" s="132"/>
      <c r="J30" s="132"/>
      <c r="K30" s="133"/>
    </row>
    <row r="31" spans="1:11" ht="15">
      <c r="A31" s="131"/>
      <c r="B31" s="28"/>
      <c r="C31" s="132"/>
      <c r="D31" s="132"/>
      <c r="E31" s="132"/>
      <c r="F31" s="135"/>
      <c r="G31" s="132"/>
      <c r="H31" s="132"/>
      <c r="I31" s="132"/>
      <c r="J31" s="132"/>
      <c r="K31" s="133"/>
    </row>
    <row r="32" spans="1:11" ht="15">
      <c r="A32" s="131"/>
      <c r="B32" s="28"/>
      <c r="C32" s="132"/>
      <c r="D32" s="132"/>
      <c r="E32" s="132"/>
      <c r="F32" s="135"/>
      <c r="G32" s="132"/>
      <c r="H32" s="132"/>
      <c r="I32" s="132"/>
      <c r="J32" s="132"/>
      <c r="K32" s="133"/>
    </row>
    <row r="33" spans="1:11" ht="16.5" thickBot="1">
      <c r="A33" s="155"/>
      <c r="B33" s="129"/>
      <c r="C33" s="156"/>
      <c r="D33" s="156"/>
      <c r="E33" s="156"/>
      <c r="F33" s="157"/>
      <c r="G33" s="156"/>
      <c r="H33" s="156"/>
      <c r="I33" s="156"/>
      <c r="J33" s="156"/>
      <c r="K33" s="158"/>
    </row>
    <row r="34" spans="1:11" ht="15.75" thickBot="1">
      <c r="A34" s="189"/>
      <c r="B34" s="190"/>
      <c r="C34" s="191"/>
      <c r="D34" s="146"/>
      <c r="E34" s="147"/>
      <c r="F34" s="147"/>
      <c r="G34" s="147"/>
      <c r="H34" s="147"/>
      <c r="I34" s="147"/>
      <c r="J34" s="147"/>
      <c r="K34" s="148"/>
    </row>
    <row r="35" spans="1:11" ht="15" customHeight="1" thickBot="1">
      <c r="A35" s="189"/>
      <c r="B35" s="190"/>
      <c r="C35" s="191"/>
      <c r="D35" s="146"/>
      <c r="E35" s="147"/>
      <c r="F35" s="147"/>
      <c r="G35" s="147"/>
      <c r="H35" s="147"/>
      <c r="I35" s="147"/>
      <c r="J35" s="147"/>
      <c r="K35" s="148"/>
    </row>
    <row r="36" spans="1:11" ht="15" customHeight="1" thickBot="1">
      <c r="A36" s="192"/>
      <c r="B36" s="193"/>
      <c r="C36" s="194"/>
      <c r="D36" s="149"/>
      <c r="E36" s="147"/>
      <c r="F36" s="150"/>
      <c r="G36" s="147"/>
      <c r="H36" s="147"/>
      <c r="I36" s="147"/>
      <c r="J36" s="147"/>
      <c r="K36" s="148"/>
    </row>
    <row r="37" spans="1:11" ht="15" customHeight="1" thickBot="1">
      <c r="A37" s="189"/>
      <c r="B37" s="190"/>
      <c r="C37" s="191"/>
      <c r="D37" s="149"/>
      <c r="E37" s="145"/>
      <c r="F37" s="150"/>
      <c r="G37" s="147"/>
      <c r="H37" s="147"/>
      <c r="I37" s="147"/>
      <c r="J37" s="147"/>
      <c r="K37" s="148"/>
    </row>
    <row r="38" spans="1:11" ht="14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</row>
    <row r="39" spans="1:11" ht="14.25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5"/>
    </row>
    <row r="40" spans="1:11" ht="12.75">
      <c r="A40" s="12"/>
      <c r="B40" s="13"/>
      <c r="C40" s="14"/>
      <c r="D40" s="15"/>
      <c r="E40" s="18"/>
      <c r="F40" s="16"/>
      <c r="G40" s="6"/>
      <c r="H40" s="6"/>
      <c r="I40" s="6"/>
      <c r="J40" s="6"/>
      <c r="K40" s="7"/>
    </row>
    <row r="41" spans="1:11" ht="12.75">
      <c r="A41" s="12"/>
      <c r="B41" s="17"/>
      <c r="C41" s="14"/>
      <c r="D41" s="15"/>
      <c r="E41" s="14"/>
      <c r="F41" s="16"/>
      <c r="G41" s="6"/>
      <c r="H41" s="6"/>
      <c r="I41" s="6"/>
      <c r="J41" s="6"/>
      <c r="K41" s="7"/>
    </row>
    <row r="42" spans="1:11" ht="13.5" thickBot="1">
      <c r="A42" s="12"/>
      <c r="B42" s="13"/>
      <c r="C42" s="21"/>
      <c r="D42" s="22"/>
      <c r="E42" s="21"/>
      <c r="F42" s="21"/>
      <c r="G42" s="8"/>
      <c r="H42" s="8"/>
      <c r="I42" s="8"/>
      <c r="J42" s="8"/>
      <c r="K42" s="9"/>
    </row>
    <row r="43" spans="1:2" ht="13.5" thickBot="1">
      <c r="A43" s="19"/>
      <c r="B43" s="20"/>
    </row>
  </sheetData>
  <sheetProtection/>
  <mergeCells count="14">
    <mergeCell ref="A5:A6"/>
    <mergeCell ref="B5:B6"/>
    <mergeCell ref="C5:C6"/>
    <mergeCell ref="D5:K5"/>
    <mergeCell ref="A38:K38"/>
    <mergeCell ref="A39:K39"/>
    <mergeCell ref="A1:K1"/>
    <mergeCell ref="A34:C34"/>
    <mergeCell ref="A35:C35"/>
    <mergeCell ref="A36:C36"/>
    <mergeCell ref="A37:C37"/>
    <mergeCell ref="A2:K2"/>
    <mergeCell ref="A3:K3"/>
    <mergeCell ref="A4:K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78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12"/>
  </sheetPr>
  <dimension ref="A1:J142"/>
  <sheetViews>
    <sheetView tabSelected="1" view="pageBreakPreview" zoomScale="87" zoomScaleNormal="50" zoomScaleSheetLayoutView="87" zoomScalePageLayoutView="0" workbookViewId="0" topLeftCell="A49">
      <selection activeCell="H111" sqref="H111"/>
    </sheetView>
  </sheetViews>
  <sheetFormatPr defaultColWidth="9.140625" defaultRowHeight="12.75"/>
  <cols>
    <col min="1" max="1" width="7.7109375" style="69" customWidth="1"/>
    <col min="2" max="2" width="77.7109375" style="78" customWidth="1"/>
    <col min="3" max="3" width="8.421875" style="70" customWidth="1"/>
    <col min="4" max="4" width="12.00390625" style="3" hidden="1" customWidth="1"/>
    <col min="5" max="5" width="10.57421875" style="3" hidden="1" customWidth="1"/>
    <col min="6" max="6" width="12.7109375" style="69" customWidth="1"/>
    <col min="7" max="7" width="15.7109375" style="3" customWidth="1"/>
    <col min="8" max="8" width="18.7109375" style="3" customWidth="1"/>
    <col min="9" max="9" width="10.7109375" style="1" hidden="1" customWidth="1"/>
    <col min="10" max="10" width="13.8515625" style="2" bestFit="1" customWidth="1"/>
    <col min="11" max="11" width="9.28125" style="2" bestFit="1" customWidth="1"/>
    <col min="12" max="12" width="13.8515625" style="2" bestFit="1" customWidth="1"/>
    <col min="13" max="16384" width="9.140625" style="2" customWidth="1"/>
  </cols>
  <sheetData>
    <row r="1" spans="1:9" ht="15.75" thickBot="1">
      <c r="A1" s="224"/>
      <c r="B1" s="224"/>
      <c r="C1" s="224"/>
      <c r="D1" s="224"/>
      <c r="E1" s="224"/>
      <c r="F1" s="224"/>
      <c r="G1" s="224"/>
      <c r="H1" s="224"/>
      <c r="I1" s="24"/>
    </row>
    <row r="2" spans="1:9" ht="18.75" thickBot="1">
      <c r="A2" s="181"/>
      <c r="B2" s="240" t="s">
        <v>0</v>
      </c>
      <c r="C2" s="241"/>
      <c r="D2" s="241"/>
      <c r="E2" s="241"/>
      <c r="F2" s="241"/>
      <c r="G2" s="241"/>
      <c r="H2" s="242"/>
      <c r="I2" s="25"/>
    </row>
    <row r="3" spans="1:9" ht="18">
      <c r="A3" s="228"/>
      <c r="B3" s="243" t="s">
        <v>214</v>
      </c>
      <c r="C3" s="244"/>
      <c r="D3" s="244"/>
      <c r="E3" s="244"/>
      <c r="F3" s="244"/>
      <c r="G3" s="244"/>
      <c r="H3" s="245"/>
      <c r="I3" s="25"/>
    </row>
    <row r="4" spans="1:9" ht="18">
      <c r="A4" s="228"/>
      <c r="B4" s="243" t="s">
        <v>205</v>
      </c>
      <c r="C4" s="244"/>
      <c r="D4" s="244"/>
      <c r="E4" s="244"/>
      <c r="F4" s="244"/>
      <c r="G4" s="244"/>
      <c r="H4" s="245"/>
      <c r="I4" s="26"/>
    </row>
    <row r="5" spans="1:9" ht="18">
      <c r="A5" s="228"/>
      <c r="B5" s="246" t="s">
        <v>206</v>
      </c>
      <c r="C5" s="247"/>
      <c r="D5" s="247"/>
      <c r="E5" s="247"/>
      <c r="F5" s="247"/>
      <c r="G5" s="247"/>
      <c r="H5" s="248"/>
      <c r="I5" s="26"/>
    </row>
    <row r="6" spans="1:9" ht="16.5" thickBot="1">
      <c r="A6" s="229"/>
      <c r="B6" s="82" t="s">
        <v>215</v>
      </c>
      <c r="C6" s="73"/>
      <c r="D6" s="58"/>
      <c r="E6" s="58"/>
      <c r="F6" s="75"/>
      <c r="G6" s="93"/>
      <c r="H6" s="59"/>
      <c r="I6" s="26"/>
    </row>
    <row r="7" spans="1:9" ht="25.5" customHeight="1" thickBot="1">
      <c r="A7" s="97" t="s">
        <v>3</v>
      </c>
      <c r="B7" s="128" t="s">
        <v>4</v>
      </c>
      <c r="C7" s="56" t="s">
        <v>5</v>
      </c>
      <c r="D7" s="57" t="s">
        <v>6</v>
      </c>
      <c r="E7" s="27"/>
      <c r="F7" s="94" t="s">
        <v>6</v>
      </c>
      <c r="G7" s="127" t="s">
        <v>7</v>
      </c>
      <c r="H7" s="95" t="s">
        <v>8</v>
      </c>
      <c r="I7" s="26"/>
    </row>
    <row r="8" spans="1:9" ht="16.5" thickBot="1">
      <c r="A8" s="65">
        <v>7</v>
      </c>
      <c r="B8" s="84" t="s">
        <v>75</v>
      </c>
      <c r="C8" s="211" t="s">
        <v>10</v>
      </c>
      <c r="D8" s="212"/>
      <c r="E8" s="212"/>
      <c r="F8" s="212"/>
      <c r="G8" s="213">
        <f>SUM(H9:H21)</f>
        <v>42792.637800000004</v>
      </c>
      <c r="H8" s="214"/>
      <c r="I8" s="26"/>
    </row>
    <row r="9" spans="1:9" ht="15.75">
      <c r="A9" s="45"/>
      <c r="B9" s="63" t="s">
        <v>11</v>
      </c>
      <c r="C9" s="34"/>
      <c r="D9" s="35"/>
      <c r="E9" s="36"/>
      <c r="F9" s="36"/>
      <c r="G9" s="123"/>
      <c r="H9" s="122"/>
      <c r="I9" s="26"/>
    </row>
    <row r="10" spans="1:10" s="4" customFormat="1" ht="15.75" customHeight="1">
      <c r="A10" s="45" t="s">
        <v>12</v>
      </c>
      <c r="B10" s="64" t="s">
        <v>198</v>
      </c>
      <c r="C10" s="29" t="s">
        <v>199</v>
      </c>
      <c r="D10" s="35"/>
      <c r="E10" s="36"/>
      <c r="F10" s="42">
        <v>228</v>
      </c>
      <c r="G10" s="103">
        <v>15.9</v>
      </c>
      <c r="H10" s="120">
        <f>F10*G10</f>
        <v>3625.2000000000003</v>
      </c>
      <c r="I10" s="31"/>
      <c r="J10" s="23"/>
    </row>
    <row r="11" spans="1:9" s="5" customFormat="1" ht="30">
      <c r="A11" s="45" t="s">
        <v>12</v>
      </c>
      <c r="B11" s="64" t="s">
        <v>76</v>
      </c>
      <c r="C11" s="29" t="s">
        <v>9</v>
      </c>
      <c r="D11" s="35"/>
      <c r="E11" s="36"/>
      <c r="F11" s="42">
        <v>189.56</v>
      </c>
      <c r="G11" s="103">
        <v>50.73</v>
      </c>
      <c r="H11" s="120">
        <f aca="true" t="shared" si="0" ref="H11:H21">F11*G11</f>
        <v>9616.3788</v>
      </c>
      <c r="I11" s="26"/>
    </row>
    <row r="12" spans="1:9" s="5" customFormat="1" ht="15">
      <c r="A12" s="45" t="s">
        <v>13</v>
      </c>
      <c r="B12" s="33" t="s">
        <v>77</v>
      </c>
      <c r="C12" s="32" t="s">
        <v>2</v>
      </c>
      <c r="D12" s="35"/>
      <c r="E12" s="36"/>
      <c r="F12" s="42">
        <v>14.29</v>
      </c>
      <c r="G12" s="103">
        <v>23.17</v>
      </c>
      <c r="H12" s="120">
        <f t="shared" si="0"/>
        <v>331.0993</v>
      </c>
      <c r="I12" s="26"/>
    </row>
    <row r="13" spans="1:9" ht="15">
      <c r="A13" s="45" t="s">
        <v>14</v>
      </c>
      <c r="B13" s="33" t="s">
        <v>78</v>
      </c>
      <c r="C13" s="34" t="s">
        <v>202</v>
      </c>
      <c r="D13" s="35"/>
      <c r="E13" s="36"/>
      <c r="F13" s="42">
        <v>40</v>
      </c>
      <c r="G13" s="103">
        <v>24.72</v>
      </c>
      <c r="H13" s="120">
        <f t="shared" si="0"/>
        <v>988.8</v>
      </c>
      <c r="I13" s="26"/>
    </row>
    <row r="14" spans="1:9" ht="30">
      <c r="A14" s="45" t="s">
        <v>15</v>
      </c>
      <c r="B14" s="64" t="s">
        <v>79</v>
      </c>
      <c r="C14" s="29" t="s">
        <v>202</v>
      </c>
      <c r="D14" s="35"/>
      <c r="E14" s="36"/>
      <c r="F14" s="42">
        <v>40</v>
      </c>
      <c r="G14" s="103">
        <v>30.11</v>
      </c>
      <c r="H14" s="120">
        <f t="shared" si="0"/>
        <v>1204.4</v>
      </c>
      <c r="I14" s="26"/>
    </row>
    <row r="15" spans="1:9" ht="15">
      <c r="A15" s="45" t="s">
        <v>80</v>
      </c>
      <c r="B15" s="33" t="s">
        <v>187</v>
      </c>
      <c r="C15" s="34" t="s">
        <v>202</v>
      </c>
      <c r="D15" s="35"/>
      <c r="E15" s="36"/>
      <c r="F15" s="42">
        <v>27.47</v>
      </c>
      <c r="G15" s="103">
        <v>79.28</v>
      </c>
      <c r="H15" s="120">
        <f t="shared" si="0"/>
        <v>2177.8215999999998</v>
      </c>
      <c r="I15" s="26"/>
    </row>
    <row r="16" spans="1:9" ht="15.75">
      <c r="A16" s="45"/>
      <c r="B16" s="63" t="s">
        <v>81</v>
      </c>
      <c r="C16" s="34"/>
      <c r="D16" s="35"/>
      <c r="E16" s="36"/>
      <c r="F16" s="42"/>
      <c r="G16" s="103"/>
      <c r="H16" s="120">
        <f t="shared" si="0"/>
        <v>0</v>
      </c>
      <c r="I16" s="26"/>
    </row>
    <row r="17" spans="1:9" ht="15">
      <c r="A17" s="45" t="s">
        <v>82</v>
      </c>
      <c r="B17" s="62" t="s">
        <v>83</v>
      </c>
      <c r="C17" s="29" t="s">
        <v>9</v>
      </c>
      <c r="D17" s="35"/>
      <c r="E17" s="36"/>
      <c r="F17" s="42">
        <v>679.86</v>
      </c>
      <c r="G17" s="103">
        <v>12.1</v>
      </c>
      <c r="H17" s="120">
        <f t="shared" si="0"/>
        <v>8226.306</v>
      </c>
      <c r="I17" s="26"/>
    </row>
    <row r="18" spans="1:9" ht="15">
      <c r="A18" s="45" t="s">
        <v>84</v>
      </c>
      <c r="B18" s="62" t="s">
        <v>85</v>
      </c>
      <c r="C18" s="39" t="s">
        <v>202</v>
      </c>
      <c r="D18" s="35"/>
      <c r="E18" s="36"/>
      <c r="F18" s="42">
        <v>33.75</v>
      </c>
      <c r="G18" s="103">
        <v>65.12</v>
      </c>
      <c r="H18" s="120">
        <f t="shared" si="0"/>
        <v>2197.8</v>
      </c>
      <c r="I18" s="26"/>
    </row>
    <row r="19" spans="1:9" ht="15">
      <c r="A19" s="45" t="s">
        <v>86</v>
      </c>
      <c r="B19" s="62" t="s">
        <v>87</v>
      </c>
      <c r="C19" s="29" t="s">
        <v>9</v>
      </c>
      <c r="D19" s="35"/>
      <c r="E19" s="36"/>
      <c r="F19" s="42">
        <v>690.13</v>
      </c>
      <c r="G19" s="103">
        <v>20.07</v>
      </c>
      <c r="H19" s="120">
        <f t="shared" si="0"/>
        <v>13850.9091</v>
      </c>
      <c r="I19" s="26"/>
    </row>
    <row r="20" spans="1:9" ht="15.75">
      <c r="A20" s="45"/>
      <c r="B20" s="66" t="s">
        <v>88</v>
      </c>
      <c r="C20" s="39"/>
      <c r="D20" s="35"/>
      <c r="E20" s="36"/>
      <c r="F20" s="42"/>
      <c r="G20" s="103"/>
      <c r="H20" s="120">
        <f t="shared" si="0"/>
        <v>0</v>
      </c>
      <c r="I20" s="26"/>
    </row>
    <row r="21" spans="1:9" ht="15.75" thickBot="1">
      <c r="A21" s="45" t="s">
        <v>89</v>
      </c>
      <c r="B21" s="62" t="s">
        <v>87</v>
      </c>
      <c r="C21" s="39" t="s">
        <v>9</v>
      </c>
      <c r="D21" s="35"/>
      <c r="E21" s="36"/>
      <c r="F21" s="42">
        <v>35.21</v>
      </c>
      <c r="G21" s="103">
        <v>16.3</v>
      </c>
      <c r="H21" s="171">
        <f t="shared" si="0"/>
        <v>573.923</v>
      </c>
      <c r="I21" s="26"/>
    </row>
    <row r="22" spans="1:9" ht="16.5" thickBot="1">
      <c r="A22" s="45"/>
      <c r="B22" s="170" t="s">
        <v>90</v>
      </c>
      <c r="C22" s="177"/>
      <c r="D22" s="178"/>
      <c r="E22" s="179"/>
      <c r="F22" s="180"/>
      <c r="G22" s="239">
        <f>SUM(H23:H26)</f>
        <v>7007.432400000001</v>
      </c>
      <c r="H22" s="214"/>
      <c r="I22" s="26"/>
    </row>
    <row r="23" spans="1:9" ht="15">
      <c r="A23" s="45" t="s">
        <v>91</v>
      </c>
      <c r="B23" s="33" t="s">
        <v>182</v>
      </c>
      <c r="C23" s="38" t="s">
        <v>9</v>
      </c>
      <c r="D23" s="172"/>
      <c r="E23" s="173"/>
      <c r="F23" s="174">
        <v>2.84</v>
      </c>
      <c r="G23" s="175">
        <v>402.61</v>
      </c>
      <c r="H23" s="176">
        <f>F23*G23</f>
        <v>1143.4124</v>
      </c>
      <c r="I23" s="26"/>
    </row>
    <row r="24" spans="1:9" ht="15">
      <c r="A24" s="45"/>
      <c r="B24" s="33" t="s">
        <v>200</v>
      </c>
      <c r="C24" s="29"/>
      <c r="D24" s="35"/>
      <c r="E24" s="36"/>
      <c r="F24" s="42"/>
      <c r="G24" s="102"/>
      <c r="H24" s="120">
        <f>F24*G24</f>
        <v>0</v>
      </c>
      <c r="I24" s="26"/>
    </row>
    <row r="25" spans="1:9" ht="60">
      <c r="A25" s="45" t="s">
        <v>92</v>
      </c>
      <c r="B25" s="64" t="s">
        <v>201</v>
      </c>
      <c r="C25" s="29" t="s">
        <v>199</v>
      </c>
      <c r="D25" s="35"/>
      <c r="E25" s="36"/>
      <c r="F25" s="42">
        <v>2</v>
      </c>
      <c r="G25" s="102">
        <v>2068.63</v>
      </c>
      <c r="H25" s="120">
        <f>F25*G25</f>
        <v>4137.26</v>
      </c>
      <c r="I25" s="26"/>
    </row>
    <row r="26" spans="1:9" ht="60.75" thickBot="1">
      <c r="A26" s="45" t="s">
        <v>93</v>
      </c>
      <c r="B26" s="64" t="s">
        <v>201</v>
      </c>
      <c r="C26" s="29" t="s">
        <v>199</v>
      </c>
      <c r="D26" s="35"/>
      <c r="E26" s="36"/>
      <c r="F26" s="42">
        <v>2</v>
      </c>
      <c r="G26" s="121">
        <v>863.38</v>
      </c>
      <c r="H26" s="120">
        <f>F26*G26</f>
        <v>1726.76</v>
      </c>
      <c r="I26" s="26"/>
    </row>
    <row r="27" spans="1:9" ht="15.75" thickBot="1">
      <c r="A27" s="55"/>
      <c r="B27" s="50"/>
      <c r="C27" s="51"/>
      <c r="D27" s="52"/>
      <c r="E27" s="53"/>
      <c r="F27" s="53"/>
      <c r="G27" s="124"/>
      <c r="H27" s="54"/>
      <c r="I27" s="26"/>
    </row>
    <row r="28" spans="1:9" ht="16.5" thickBot="1">
      <c r="A28" s="65">
        <v>9</v>
      </c>
      <c r="B28" s="84" t="s">
        <v>94</v>
      </c>
      <c r="C28" s="211" t="s">
        <v>10</v>
      </c>
      <c r="D28" s="212"/>
      <c r="E28" s="212"/>
      <c r="F28" s="212"/>
      <c r="G28" s="213">
        <f>SUM(H30:H65)</f>
        <v>27714.159999999996</v>
      </c>
      <c r="H28" s="214"/>
      <c r="I28" s="26"/>
    </row>
    <row r="29" spans="1:9" ht="15.75">
      <c r="A29" s="43"/>
      <c r="B29" s="83" t="s">
        <v>95</v>
      </c>
      <c r="C29" s="108"/>
      <c r="D29" s="108"/>
      <c r="E29" s="108"/>
      <c r="F29" s="108"/>
      <c r="G29" s="109"/>
      <c r="H29" s="109"/>
      <c r="I29" s="26"/>
    </row>
    <row r="30" spans="1:9" ht="15">
      <c r="A30" s="46" t="s">
        <v>20</v>
      </c>
      <c r="B30" s="92" t="s">
        <v>96</v>
      </c>
      <c r="C30" s="46" t="s">
        <v>203</v>
      </c>
      <c r="D30" s="46"/>
      <c r="E30" s="46"/>
      <c r="F30" s="49">
        <v>1</v>
      </c>
      <c r="G30" s="104">
        <v>1421.59</v>
      </c>
      <c r="H30" s="104">
        <f>F30*G30</f>
        <v>1421.59</v>
      </c>
      <c r="I30" s="26"/>
    </row>
    <row r="31" spans="1:9" ht="15.75">
      <c r="A31" s="43"/>
      <c r="B31" s="83" t="s">
        <v>97</v>
      </c>
      <c r="C31" s="46"/>
      <c r="D31" s="46"/>
      <c r="E31" s="46"/>
      <c r="F31" s="47"/>
      <c r="G31" s="40"/>
      <c r="H31" s="40">
        <f aca="true" t="shared" si="1" ref="H31:H65">F31*G31</f>
        <v>0</v>
      </c>
      <c r="I31" s="26"/>
    </row>
    <row r="32" spans="1:9" ht="45">
      <c r="A32" s="43" t="s">
        <v>21</v>
      </c>
      <c r="B32" s="110" t="s">
        <v>183</v>
      </c>
      <c r="C32" s="43" t="s">
        <v>199</v>
      </c>
      <c r="D32" s="43"/>
      <c r="E32" s="43"/>
      <c r="F32" s="49">
        <v>45</v>
      </c>
      <c r="G32" s="104">
        <v>143.24</v>
      </c>
      <c r="H32" s="104">
        <f t="shared" si="1"/>
        <v>6445.8</v>
      </c>
      <c r="I32" s="26"/>
    </row>
    <row r="33" spans="1:9" ht="30">
      <c r="A33" s="43" t="s">
        <v>22</v>
      </c>
      <c r="B33" s="28" t="s">
        <v>188</v>
      </c>
      <c r="C33" s="43" t="s">
        <v>199</v>
      </c>
      <c r="D33" s="43"/>
      <c r="E33" s="43"/>
      <c r="F33" s="44">
        <v>18</v>
      </c>
      <c r="G33" s="41">
        <v>29.93</v>
      </c>
      <c r="H33" s="41">
        <f t="shared" si="1"/>
        <v>538.74</v>
      </c>
      <c r="I33" s="26"/>
    </row>
    <row r="34" spans="1:9" ht="15">
      <c r="A34" s="43" t="s">
        <v>23</v>
      </c>
      <c r="B34" s="98" t="s">
        <v>186</v>
      </c>
      <c r="C34" s="43" t="s">
        <v>199</v>
      </c>
      <c r="D34" s="43"/>
      <c r="E34" s="43"/>
      <c r="F34" s="44">
        <v>3</v>
      </c>
      <c r="G34" s="41">
        <v>30.39</v>
      </c>
      <c r="H34" s="41">
        <f t="shared" si="1"/>
        <v>91.17</v>
      </c>
      <c r="I34" s="26"/>
    </row>
    <row r="35" spans="1:9" ht="45">
      <c r="A35" s="43" t="s">
        <v>24</v>
      </c>
      <c r="B35" s="28" t="s">
        <v>185</v>
      </c>
      <c r="C35" s="43" t="s">
        <v>199</v>
      </c>
      <c r="D35" s="43"/>
      <c r="E35" s="43"/>
      <c r="F35" s="49">
        <v>8</v>
      </c>
      <c r="G35" s="104">
        <v>106.89</v>
      </c>
      <c r="H35" s="104">
        <f t="shared" si="1"/>
        <v>855.12</v>
      </c>
      <c r="I35" s="26"/>
    </row>
    <row r="36" spans="1:9" ht="30">
      <c r="A36" s="43" t="s">
        <v>25</v>
      </c>
      <c r="B36" s="28" t="s">
        <v>184</v>
      </c>
      <c r="C36" s="43" t="s">
        <v>199</v>
      </c>
      <c r="D36" s="43"/>
      <c r="E36" s="43"/>
      <c r="F36" s="49">
        <v>8</v>
      </c>
      <c r="G36" s="104">
        <v>32.18</v>
      </c>
      <c r="H36" s="104">
        <f t="shared" si="1"/>
        <v>257.44</v>
      </c>
      <c r="I36" s="26"/>
    </row>
    <row r="37" spans="1:9" ht="15">
      <c r="A37" s="43"/>
      <c r="B37" s="77"/>
      <c r="C37" s="43"/>
      <c r="D37" s="43"/>
      <c r="E37" s="43"/>
      <c r="F37" s="49"/>
      <c r="G37" s="104"/>
      <c r="H37" s="104"/>
      <c r="I37" s="26"/>
    </row>
    <row r="38" spans="1:9" ht="30">
      <c r="A38" s="43" t="s">
        <v>26</v>
      </c>
      <c r="B38" s="28" t="s">
        <v>98</v>
      </c>
      <c r="C38" s="43" t="s">
        <v>199</v>
      </c>
      <c r="D38" s="43"/>
      <c r="E38" s="43"/>
      <c r="F38" s="49">
        <v>2</v>
      </c>
      <c r="G38" s="104">
        <v>1.71</v>
      </c>
      <c r="H38" s="104">
        <f t="shared" si="1"/>
        <v>3.42</v>
      </c>
      <c r="I38" s="26"/>
    </row>
    <row r="39" spans="1:9" ht="15">
      <c r="A39" s="43" t="s">
        <v>27</v>
      </c>
      <c r="B39" s="77" t="s">
        <v>99</v>
      </c>
      <c r="C39" s="43" t="s">
        <v>199</v>
      </c>
      <c r="D39" s="43"/>
      <c r="E39" s="43"/>
      <c r="F39" s="49">
        <v>59</v>
      </c>
      <c r="G39" s="104">
        <v>146.3</v>
      </c>
      <c r="H39" s="104">
        <f t="shared" si="1"/>
        <v>8631.7</v>
      </c>
      <c r="I39" s="26"/>
    </row>
    <row r="40" spans="1:9" ht="15">
      <c r="A40" s="43"/>
      <c r="B40" s="77" t="s">
        <v>100</v>
      </c>
      <c r="C40" s="43" t="s">
        <v>199</v>
      </c>
      <c r="D40" s="43"/>
      <c r="E40" s="43"/>
      <c r="F40" s="49">
        <v>2</v>
      </c>
      <c r="G40" s="104">
        <v>146.3</v>
      </c>
      <c r="H40" s="104">
        <f t="shared" si="1"/>
        <v>292.6</v>
      </c>
      <c r="I40" s="26"/>
    </row>
    <row r="41" spans="1:9" ht="15.75">
      <c r="A41" s="43"/>
      <c r="B41" s="83" t="s">
        <v>101</v>
      </c>
      <c r="C41" s="43"/>
      <c r="D41" s="43"/>
      <c r="E41" s="43"/>
      <c r="F41" s="49"/>
      <c r="G41" s="104"/>
      <c r="H41" s="104">
        <f t="shared" si="1"/>
        <v>0</v>
      </c>
      <c r="I41" s="26"/>
    </row>
    <row r="42" spans="1:9" ht="90">
      <c r="A42" s="43" t="s">
        <v>28</v>
      </c>
      <c r="B42" s="28" t="s">
        <v>102</v>
      </c>
      <c r="C42" s="43" t="s">
        <v>199</v>
      </c>
      <c r="D42" s="43"/>
      <c r="E42" s="43"/>
      <c r="F42" s="49">
        <v>1</v>
      </c>
      <c r="G42" s="104">
        <v>464.07</v>
      </c>
      <c r="H42" s="104">
        <f t="shared" si="1"/>
        <v>464.07</v>
      </c>
      <c r="I42" s="26"/>
    </row>
    <row r="43" spans="1:9" ht="15">
      <c r="A43" s="43" t="s">
        <v>29</v>
      </c>
      <c r="B43" s="77" t="s">
        <v>103</v>
      </c>
      <c r="C43" s="43" t="s">
        <v>199</v>
      </c>
      <c r="D43" s="43"/>
      <c r="E43" s="43"/>
      <c r="F43" s="49">
        <v>1</v>
      </c>
      <c r="G43" s="104">
        <v>265.66</v>
      </c>
      <c r="H43" s="104">
        <f t="shared" si="1"/>
        <v>265.66</v>
      </c>
      <c r="I43" s="26"/>
    </row>
    <row r="44" spans="1:9" ht="15">
      <c r="A44" s="43" t="s">
        <v>30</v>
      </c>
      <c r="B44" s="77" t="s">
        <v>104</v>
      </c>
      <c r="C44" s="43" t="s">
        <v>199</v>
      </c>
      <c r="D44" s="43"/>
      <c r="E44" s="43"/>
      <c r="F44" s="49">
        <v>2</v>
      </c>
      <c r="G44" s="104">
        <v>97.26</v>
      </c>
      <c r="H44" s="104">
        <f t="shared" si="1"/>
        <v>194.52</v>
      </c>
      <c r="I44" s="26"/>
    </row>
    <row r="45" spans="1:9" ht="15">
      <c r="A45" s="43" t="s">
        <v>31</v>
      </c>
      <c r="B45" s="77" t="s">
        <v>105</v>
      </c>
      <c r="C45" s="43" t="s">
        <v>199</v>
      </c>
      <c r="D45" s="43"/>
      <c r="E45" s="43"/>
      <c r="F45" s="49">
        <v>1</v>
      </c>
      <c r="G45" s="104">
        <v>12.91</v>
      </c>
      <c r="H45" s="104">
        <f t="shared" si="1"/>
        <v>12.91</v>
      </c>
      <c r="I45" s="26"/>
    </row>
    <row r="46" spans="1:9" ht="15.75">
      <c r="A46" s="43"/>
      <c r="B46" s="83" t="s">
        <v>106</v>
      </c>
      <c r="C46" s="43"/>
      <c r="D46" s="43"/>
      <c r="E46" s="43"/>
      <c r="F46" s="49"/>
      <c r="G46" s="104"/>
      <c r="H46" s="104">
        <f t="shared" si="1"/>
        <v>0</v>
      </c>
      <c r="I46" s="26"/>
    </row>
    <row r="47" spans="1:9" ht="75">
      <c r="A47" s="43" t="s">
        <v>32</v>
      </c>
      <c r="B47" s="110" t="s">
        <v>107</v>
      </c>
      <c r="C47" s="43" t="s">
        <v>199</v>
      </c>
      <c r="D47" s="43"/>
      <c r="E47" s="43"/>
      <c r="F47" s="49">
        <v>2</v>
      </c>
      <c r="G47" s="104">
        <v>464.07</v>
      </c>
      <c r="H47" s="104">
        <f t="shared" si="1"/>
        <v>928.14</v>
      </c>
      <c r="I47" s="26"/>
    </row>
    <row r="48" spans="1:9" ht="15">
      <c r="A48" s="43" t="s">
        <v>33</v>
      </c>
      <c r="B48" s="77" t="s">
        <v>108</v>
      </c>
      <c r="C48" s="43" t="s">
        <v>199</v>
      </c>
      <c r="D48" s="43"/>
      <c r="E48" s="43"/>
      <c r="F48" s="49">
        <v>2</v>
      </c>
      <c r="G48" s="104">
        <v>18.07</v>
      </c>
      <c r="H48" s="104">
        <f t="shared" si="1"/>
        <v>36.14</v>
      </c>
      <c r="I48" s="26"/>
    </row>
    <row r="49" spans="1:9" ht="15">
      <c r="A49" s="43" t="s">
        <v>34</v>
      </c>
      <c r="B49" s="77" t="s">
        <v>109</v>
      </c>
      <c r="C49" s="43" t="s">
        <v>199</v>
      </c>
      <c r="D49" s="43"/>
      <c r="E49" s="43"/>
      <c r="F49" s="49">
        <v>3</v>
      </c>
      <c r="G49" s="104">
        <v>12.91</v>
      </c>
      <c r="H49" s="104">
        <f t="shared" si="1"/>
        <v>38.730000000000004</v>
      </c>
      <c r="I49" s="26"/>
    </row>
    <row r="50" spans="1:9" ht="30">
      <c r="A50" s="43" t="s">
        <v>35</v>
      </c>
      <c r="B50" s="28" t="s">
        <v>110</v>
      </c>
      <c r="C50" s="43" t="s">
        <v>199</v>
      </c>
      <c r="D50" s="43"/>
      <c r="E50" s="43"/>
      <c r="F50" s="49">
        <v>2</v>
      </c>
      <c r="G50" s="104">
        <v>97.46</v>
      </c>
      <c r="H50" s="104">
        <f t="shared" si="1"/>
        <v>194.92</v>
      </c>
      <c r="I50" s="26"/>
    </row>
    <row r="51" spans="1:9" ht="30">
      <c r="A51" s="43" t="s">
        <v>36</v>
      </c>
      <c r="B51" s="85" t="s">
        <v>111</v>
      </c>
      <c r="C51" s="43" t="s">
        <v>199</v>
      </c>
      <c r="D51" s="43"/>
      <c r="E51" s="43"/>
      <c r="F51" s="44">
        <v>10</v>
      </c>
      <c r="G51" s="104">
        <v>11.58</v>
      </c>
      <c r="H51" s="104">
        <f t="shared" si="1"/>
        <v>115.8</v>
      </c>
      <c r="I51" s="26"/>
    </row>
    <row r="52" spans="1:9" ht="30">
      <c r="A52" s="43" t="s">
        <v>37</v>
      </c>
      <c r="B52" s="85" t="s">
        <v>112</v>
      </c>
      <c r="C52" s="43" t="s">
        <v>199</v>
      </c>
      <c r="D52" s="43"/>
      <c r="E52" s="43"/>
      <c r="F52" s="44">
        <v>10</v>
      </c>
      <c r="G52" s="104">
        <v>17.25</v>
      </c>
      <c r="H52" s="104">
        <f t="shared" si="1"/>
        <v>172.5</v>
      </c>
      <c r="I52" s="26"/>
    </row>
    <row r="53" spans="1:9" ht="30">
      <c r="A53" s="43" t="s">
        <v>38</v>
      </c>
      <c r="B53" s="85" t="s">
        <v>113</v>
      </c>
      <c r="C53" s="43" t="s">
        <v>199</v>
      </c>
      <c r="D53" s="43"/>
      <c r="E53" s="43"/>
      <c r="F53" s="44">
        <v>5</v>
      </c>
      <c r="G53" s="104">
        <v>48.89</v>
      </c>
      <c r="H53" s="104">
        <f t="shared" si="1"/>
        <v>244.45</v>
      </c>
      <c r="I53" s="26"/>
    </row>
    <row r="54" spans="1:9" ht="15.75">
      <c r="A54" s="43"/>
      <c r="B54" s="86" t="s">
        <v>114</v>
      </c>
      <c r="C54" s="43"/>
      <c r="D54" s="43"/>
      <c r="E54" s="43"/>
      <c r="F54" s="44"/>
      <c r="G54" s="104"/>
      <c r="H54" s="104">
        <f t="shared" si="1"/>
        <v>0</v>
      </c>
      <c r="I54" s="26"/>
    </row>
    <row r="55" spans="1:9" ht="15">
      <c r="A55" s="43" t="s">
        <v>39</v>
      </c>
      <c r="B55" s="80" t="s">
        <v>115</v>
      </c>
      <c r="C55" s="43" t="s">
        <v>199</v>
      </c>
      <c r="D55" s="43"/>
      <c r="E55" s="43"/>
      <c r="F55" s="105">
        <v>11</v>
      </c>
      <c r="G55" s="104">
        <v>23.96</v>
      </c>
      <c r="H55" s="104">
        <f t="shared" si="1"/>
        <v>263.56</v>
      </c>
      <c r="I55" s="26"/>
    </row>
    <row r="56" spans="1:9" ht="15">
      <c r="A56" s="43" t="s">
        <v>40</v>
      </c>
      <c r="B56" s="80" t="s">
        <v>116</v>
      </c>
      <c r="C56" s="43" t="s">
        <v>204</v>
      </c>
      <c r="D56" s="43"/>
      <c r="E56" s="43"/>
      <c r="F56" s="105">
        <v>11</v>
      </c>
      <c r="G56" s="104">
        <v>26.6</v>
      </c>
      <c r="H56" s="104">
        <f t="shared" si="1"/>
        <v>292.6</v>
      </c>
      <c r="I56" s="26"/>
    </row>
    <row r="57" spans="1:9" ht="30">
      <c r="A57" s="43" t="s">
        <v>41</v>
      </c>
      <c r="B57" s="85" t="s">
        <v>117</v>
      </c>
      <c r="C57" s="43" t="s">
        <v>204</v>
      </c>
      <c r="D57" s="43"/>
      <c r="E57" s="43"/>
      <c r="F57" s="105">
        <v>11</v>
      </c>
      <c r="G57" s="104">
        <v>144</v>
      </c>
      <c r="H57" s="104">
        <f t="shared" si="1"/>
        <v>1584</v>
      </c>
      <c r="I57" s="26"/>
    </row>
    <row r="58" spans="1:9" ht="15">
      <c r="A58" s="43" t="s">
        <v>42</v>
      </c>
      <c r="B58" s="87" t="s">
        <v>118</v>
      </c>
      <c r="C58" s="43" t="s">
        <v>204</v>
      </c>
      <c r="D58" s="45"/>
      <c r="E58" s="45"/>
      <c r="F58" s="105">
        <v>7</v>
      </c>
      <c r="G58" s="104">
        <v>23.56</v>
      </c>
      <c r="H58" s="104">
        <f t="shared" si="1"/>
        <v>164.92</v>
      </c>
      <c r="I58" s="26"/>
    </row>
    <row r="59" spans="1:9" ht="30">
      <c r="A59" s="43" t="s">
        <v>119</v>
      </c>
      <c r="B59" s="87" t="s">
        <v>120</v>
      </c>
      <c r="C59" s="45" t="s">
        <v>199</v>
      </c>
      <c r="D59" s="45"/>
      <c r="E59" s="45"/>
      <c r="F59" s="105">
        <v>1</v>
      </c>
      <c r="G59" s="104">
        <v>1851.64</v>
      </c>
      <c r="H59" s="104">
        <f t="shared" si="1"/>
        <v>1851.64</v>
      </c>
      <c r="I59" s="26"/>
    </row>
    <row r="60" spans="1:9" ht="15">
      <c r="A60" s="43" t="s">
        <v>121</v>
      </c>
      <c r="B60" s="87" t="s">
        <v>122</v>
      </c>
      <c r="C60" s="45" t="s">
        <v>199</v>
      </c>
      <c r="D60" s="45"/>
      <c r="E60" s="45"/>
      <c r="F60" s="105">
        <v>1</v>
      </c>
      <c r="G60" s="104">
        <v>476</v>
      </c>
      <c r="H60" s="104">
        <f t="shared" si="1"/>
        <v>476</v>
      </c>
      <c r="I60" s="26"/>
    </row>
    <row r="61" spans="1:9" ht="15">
      <c r="A61" s="43" t="s">
        <v>123</v>
      </c>
      <c r="B61" s="87" t="s">
        <v>124</v>
      </c>
      <c r="C61" s="45" t="s">
        <v>199</v>
      </c>
      <c r="D61" s="45"/>
      <c r="E61" s="45"/>
      <c r="F61" s="105">
        <v>1</v>
      </c>
      <c r="G61" s="104">
        <v>531</v>
      </c>
      <c r="H61" s="104">
        <f t="shared" si="1"/>
        <v>531</v>
      </c>
      <c r="I61" s="26"/>
    </row>
    <row r="62" spans="1:10" ht="15">
      <c r="A62" s="43" t="s">
        <v>125</v>
      </c>
      <c r="B62" s="87" t="s">
        <v>126</v>
      </c>
      <c r="C62" s="45" t="s">
        <v>199</v>
      </c>
      <c r="D62" s="45"/>
      <c r="E62" s="45"/>
      <c r="F62" s="105">
        <v>2</v>
      </c>
      <c r="G62" s="104">
        <v>8.11</v>
      </c>
      <c r="H62" s="104">
        <f t="shared" si="1"/>
        <v>16.22</v>
      </c>
      <c r="I62" s="26"/>
      <c r="J62" s="61"/>
    </row>
    <row r="63" spans="1:10" ht="15">
      <c r="A63" s="43" t="s">
        <v>127</v>
      </c>
      <c r="B63" s="87" t="s">
        <v>128</v>
      </c>
      <c r="C63" s="45" t="s">
        <v>204</v>
      </c>
      <c r="D63" s="45"/>
      <c r="E63" s="45"/>
      <c r="F63" s="105">
        <v>2</v>
      </c>
      <c r="G63" s="104">
        <v>11.58</v>
      </c>
      <c r="H63" s="104">
        <f t="shared" si="1"/>
        <v>23.16</v>
      </c>
      <c r="I63" s="26"/>
      <c r="J63" s="61"/>
    </row>
    <row r="64" spans="1:9" ht="15">
      <c r="A64" s="43" t="s">
        <v>129</v>
      </c>
      <c r="B64" s="87" t="s">
        <v>130</v>
      </c>
      <c r="C64" s="45" t="s">
        <v>199</v>
      </c>
      <c r="D64" s="45"/>
      <c r="E64" s="45"/>
      <c r="F64" s="105">
        <v>1</v>
      </c>
      <c r="G64" s="104">
        <v>202.36</v>
      </c>
      <c r="H64" s="104">
        <f t="shared" si="1"/>
        <v>202.36</v>
      </c>
      <c r="I64" s="26"/>
    </row>
    <row r="65" spans="1:9" ht="30.75" thickBot="1">
      <c r="A65" s="43" t="s">
        <v>131</v>
      </c>
      <c r="B65" s="87" t="s">
        <v>132</v>
      </c>
      <c r="C65" s="45" t="s">
        <v>199</v>
      </c>
      <c r="D65" s="45"/>
      <c r="E65" s="45"/>
      <c r="F65" s="105">
        <v>3</v>
      </c>
      <c r="G65" s="104">
        <v>367.76</v>
      </c>
      <c r="H65" s="104">
        <f t="shared" si="1"/>
        <v>1103.28</v>
      </c>
      <c r="I65" s="26"/>
    </row>
    <row r="66" spans="1:9" ht="16.5" thickBot="1">
      <c r="A66" s="67"/>
      <c r="B66" s="88"/>
      <c r="C66" s="112"/>
      <c r="D66" s="112"/>
      <c r="E66" s="112"/>
      <c r="F66" s="113"/>
      <c r="G66" s="114"/>
      <c r="H66" s="115"/>
      <c r="I66" s="26"/>
    </row>
    <row r="67" spans="1:9" ht="16.5" thickBot="1">
      <c r="A67" s="65">
        <v>10</v>
      </c>
      <c r="B67" s="111" t="s">
        <v>133</v>
      </c>
      <c r="C67" s="211" t="s">
        <v>10</v>
      </c>
      <c r="D67" s="212"/>
      <c r="E67" s="212"/>
      <c r="F67" s="212"/>
      <c r="G67" s="213">
        <f>SUM(H69:H99)</f>
        <v>48377.92299999998</v>
      </c>
      <c r="H67" s="214"/>
      <c r="I67" s="26"/>
    </row>
    <row r="68" spans="1:9" ht="15.75">
      <c r="A68" s="107"/>
      <c r="B68" s="125" t="s">
        <v>134</v>
      </c>
      <c r="C68" s="108"/>
      <c r="D68" s="108"/>
      <c r="E68" s="108"/>
      <c r="F68" s="108"/>
      <c r="G68" s="109"/>
      <c r="H68" s="126"/>
      <c r="I68" s="26"/>
    </row>
    <row r="69" spans="1:9" ht="45">
      <c r="A69" s="46" t="s">
        <v>43</v>
      </c>
      <c r="B69" s="30" t="s">
        <v>135</v>
      </c>
      <c r="C69" s="46" t="s">
        <v>199</v>
      </c>
      <c r="D69" s="46"/>
      <c r="E69" s="46"/>
      <c r="F69" s="49">
        <v>1</v>
      </c>
      <c r="G69" s="104">
        <v>184.94</v>
      </c>
      <c r="H69" s="104">
        <f>F69*G69</f>
        <v>184.94</v>
      </c>
      <c r="I69" s="26"/>
    </row>
    <row r="70" spans="1:9" ht="15">
      <c r="A70" s="43" t="s">
        <v>44</v>
      </c>
      <c r="B70" s="80" t="s">
        <v>136</v>
      </c>
      <c r="C70" s="46" t="s">
        <v>199</v>
      </c>
      <c r="D70" s="43"/>
      <c r="E70" s="43"/>
      <c r="F70" s="44">
        <v>1</v>
      </c>
      <c r="G70" s="41">
        <v>25</v>
      </c>
      <c r="H70" s="104">
        <f aca="true" t="shared" si="2" ref="H70:H99">F70*G70</f>
        <v>25</v>
      </c>
      <c r="I70" s="26"/>
    </row>
    <row r="71" spans="1:9" ht="45">
      <c r="A71" s="43" t="s">
        <v>45</v>
      </c>
      <c r="B71" s="28" t="s">
        <v>137</v>
      </c>
      <c r="C71" s="46" t="s">
        <v>199</v>
      </c>
      <c r="D71" s="43"/>
      <c r="E71" s="43"/>
      <c r="F71" s="44">
        <v>4</v>
      </c>
      <c r="G71" s="41">
        <v>492.51</v>
      </c>
      <c r="H71" s="104">
        <f t="shared" si="2"/>
        <v>1970.04</v>
      </c>
      <c r="I71" s="26"/>
    </row>
    <row r="72" spans="1:9" ht="15">
      <c r="A72" s="43" t="s">
        <v>46</v>
      </c>
      <c r="B72" s="85" t="s">
        <v>138</v>
      </c>
      <c r="C72" s="46" t="s">
        <v>199</v>
      </c>
      <c r="D72" s="43"/>
      <c r="E72" s="43"/>
      <c r="F72" s="44">
        <v>5</v>
      </c>
      <c r="G72" s="41">
        <v>22.17</v>
      </c>
      <c r="H72" s="104">
        <f t="shared" si="2"/>
        <v>110.85000000000001</v>
      </c>
      <c r="I72" s="26"/>
    </row>
    <row r="73" spans="1:9" ht="60">
      <c r="A73" s="43" t="s">
        <v>47</v>
      </c>
      <c r="B73" s="85" t="s">
        <v>189</v>
      </c>
      <c r="C73" s="46" t="s">
        <v>199</v>
      </c>
      <c r="D73" s="43"/>
      <c r="E73" s="43"/>
      <c r="F73" s="44">
        <v>13</v>
      </c>
      <c r="G73" s="41">
        <v>107.52</v>
      </c>
      <c r="H73" s="104">
        <f t="shared" si="2"/>
        <v>1397.76</v>
      </c>
      <c r="I73" s="26"/>
    </row>
    <row r="74" spans="1:9" ht="30">
      <c r="A74" s="43" t="s">
        <v>48</v>
      </c>
      <c r="B74" s="72" t="s">
        <v>139</v>
      </c>
      <c r="C74" s="46" t="s">
        <v>199</v>
      </c>
      <c r="D74" s="60"/>
      <c r="E74" s="60"/>
      <c r="F74" s="105">
        <v>1</v>
      </c>
      <c r="G74" s="41">
        <v>416.28</v>
      </c>
      <c r="H74" s="104">
        <f t="shared" si="2"/>
        <v>416.28</v>
      </c>
      <c r="I74" s="26"/>
    </row>
    <row r="75" spans="1:9" ht="15">
      <c r="A75" s="43" t="s">
        <v>52</v>
      </c>
      <c r="B75" s="89" t="s">
        <v>140</v>
      </c>
      <c r="C75" s="46" t="s">
        <v>199</v>
      </c>
      <c r="D75" s="60"/>
      <c r="E75" s="60"/>
      <c r="F75" s="105">
        <v>14</v>
      </c>
      <c r="G75" s="41">
        <v>50.82</v>
      </c>
      <c r="H75" s="104">
        <f t="shared" si="2"/>
        <v>711.48</v>
      </c>
      <c r="I75" s="26"/>
    </row>
    <row r="76" spans="1:9" ht="15">
      <c r="A76" s="43" t="s">
        <v>53</v>
      </c>
      <c r="B76" s="89" t="s">
        <v>141</v>
      </c>
      <c r="C76" s="46" t="s">
        <v>199</v>
      </c>
      <c r="D76" s="60"/>
      <c r="E76" s="60"/>
      <c r="F76" s="105">
        <v>14</v>
      </c>
      <c r="G76" s="41">
        <v>43.62</v>
      </c>
      <c r="H76" s="104">
        <f t="shared" si="2"/>
        <v>610.68</v>
      </c>
      <c r="I76" s="26"/>
    </row>
    <row r="77" spans="1:9" ht="60">
      <c r="A77" s="43" t="s">
        <v>54</v>
      </c>
      <c r="B77" s="72" t="s">
        <v>142</v>
      </c>
      <c r="C77" s="46" t="s">
        <v>199</v>
      </c>
      <c r="D77" s="60"/>
      <c r="E77" s="60"/>
      <c r="F77" s="105">
        <v>1</v>
      </c>
      <c r="G77" s="41">
        <v>657.25</v>
      </c>
      <c r="H77" s="104">
        <f t="shared" si="2"/>
        <v>657.25</v>
      </c>
      <c r="I77" s="26"/>
    </row>
    <row r="78" spans="1:9" ht="15">
      <c r="A78" s="43" t="s">
        <v>55</v>
      </c>
      <c r="B78" s="89" t="s">
        <v>143</v>
      </c>
      <c r="C78" s="46" t="s">
        <v>199</v>
      </c>
      <c r="D78" s="60"/>
      <c r="E78" s="60"/>
      <c r="F78" s="105">
        <v>1</v>
      </c>
      <c r="G78" s="41">
        <v>650</v>
      </c>
      <c r="H78" s="104">
        <f t="shared" si="2"/>
        <v>650</v>
      </c>
      <c r="I78" s="26"/>
    </row>
    <row r="79" spans="1:9" ht="30">
      <c r="A79" s="43" t="s">
        <v>56</v>
      </c>
      <c r="B79" s="72" t="s">
        <v>144</v>
      </c>
      <c r="C79" s="71" t="s">
        <v>202</v>
      </c>
      <c r="D79" s="60"/>
      <c r="E79" s="60"/>
      <c r="F79" s="105">
        <v>13.2</v>
      </c>
      <c r="G79" s="41">
        <v>853.62</v>
      </c>
      <c r="H79" s="41">
        <f t="shared" si="2"/>
        <v>11267.784</v>
      </c>
      <c r="I79" s="26"/>
    </row>
    <row r="80" spans="1:9" ht="15">
      <c r="A80" s="43" t="s">
        <v>57</v>
      </c>
      <c r="B80" s="89" t="s">
        <v>145</v>
      </c>
      <c r="C80" s="71" t="s">
        <v>202</v>
      </c>
      <c r="D80" s="60"/>
      <c r="E80" s="60"/>
      <c r="F80" s="105">
        <v>2.7</v>
      </c>
      <c r="G80" s="41">
        <v>427.6</v>
      </c>
      <c r="H80" s="41">
        <f t="shared" si="2"/>
        <v>1154.5200000000002</v>
      </c>
      <c r="I80" s="26"/>
    </row>
    <row r="81" spans="1:9" ht="15">
      <c r="A81" s="43" t="s">
        <v>58</v>
      </c>
      <c r="B81" s="89" t="s">
        <v>146</v>
      </c>
      <c r="C81" s="71" t="s">
        <v>202</v>
      </c>
      <c r="D81" s="60"/>
      <c r="E81" s="60"/>
      <c r="F81" s="105">
        <v>18.2</v>
      </c>
      <c r="G81" s="41">
        <v>206.45</v>
      </c>
      <c r="H81" s="104">
        <f t="shared" si="2"/>
        <v>3757.39</v>
      </c>
      <c r="I81" s="26"/>
    </row>
    <row r="82" spans="1:9" ht="15">
      <c r="A82" s="43" t="s">
        <v>59</v>
      </c>
      <c r="B82" s="89" t="s">
        <v>147</v>
      </c>
      <c r="C82" s="71" t="s">
        <v>199</v>
      </c>
      <c r="D82" s="60"/>
      <c r="E82" s="60"/>
      <c r="F82" s="105">
        <v>1</v>
      </c>
      <c r="G82" s="41">
        <v>786.15</v>
      </c>
      <c r="H82" s="104">
        <f t="shared" si="2"/>
        <v>786.15</v>
      </c>
      <c r="I82" s="26"/>
    </row>
    <row r="83" spans="1:9" ht="30">
      <c r="A83" s="43" t="s">
        <v>60</v>
      </c>
      <c r="B83" s="74" t="s">
        <v>148</v>
      </c>
      <c r="C83" s="71" t="s">
        <v>199</v>
      </c>
      <c r="D83" s="60"/>
      <c r="E83" s="60"/>
      <c r="F83" s="105">
        <v>13</v>
      </c>
      <c r="G83" s="41">
        <v>525.22</v>
      </c>
      <c r="H83" s="104">
        <f t="shared" si="2"/>
        <v>6827.860000000001</v>
      </c>
      <c r="I83" s="26"/>
    </row>
    <row r="84" spans="1:9" ht="15">
      <c r="A84" s="43" t="s">
        <v>61</v>
      </c>
      <c r="B84" s="89" t="s">
        <v>190</v>
      </c>
      <c r="C84" s="71" t="s">
        <v>199</v>
      </c>
      <c r="D84" s="60"/>
      <c r="E84" s="60"/>
      <c r="F84" s="105">
        <v>4</v>
      </c>
      <c r="G84" s="41">
        <v>34.35</v>
      </c>
      <c r="H84" s="104">
        <f t="shared" si="2"/>
        <v>137.4</v>
      </c>
      <c r="I84" s="26"/>
    </row>
    <row r="85" spans="1:9" ht="15">
      <c r="A85" s="43" t="s">
        <v>62</v>
      </c>
      <c r="B85" s="89" t="s">
        <v>191</v>
      </c>
      <c r="C85" s="71" t="s">
        <v>199</v>
      </c>
      <c r="D85" s="60"/>
      <c r="E85" s="60"/>
      <c r="F85" s="105">
        <v>10</v>
      </c>
      <c r="G85" s="41">
        <v>235.62</v>
      </c>
      <c r="H85" s="104">
        <f t="shared" si="2"/>
        <v>2356.2</v>
      </c>
      <c r="I85" s="26"/>
    </row>
    <row r="86" spans="1:9" ht="15">
      <c r="A86" s="43" t="s">
        <v>63</v>
      </c>
      <c r="B86" s="89" t="s">
        <v>149</v>
      </c>
      <c r="C86" s="71" t="s">
        <v>199</v>
      </c>
      <c r="D86" s="60"/>
      <c r="E86" s="60"/>
      <c r="F86" s="105">
        <v>2</v>
      </c>
      <c r="G86" s="41">
        <v>70.83</v>
      </c>
      <c r="H86" s="104">
        <f t="shared" si="2"/>
        <v>141.66</v>
      </c>
      <c r="I86" s="26"/>
    </row>
    <row r="87" spans="1:9" ht="15">
      <c r="A87" s="43" t="s">
        <v>64</v>
      </c>
      <c r="B87" s="89" t="s">
        <v>150</v>
      </c>
      <c r="C87" s="71" t="s">
        <v>199</v>
      </c>
      <c r="D87" s="60"/>
      <c r="E87" s="60"/>
      <c r="F87" s="105">
        <v>1</v>
      </c>
      <c r="G87" s="41">
        <v>690.7</v>
      </c>
      <c r="H87" s="104">
        <f t="shared" si="2"/>
        <v>690.7</v>
      </c>
      <c r="I87" s="26"/>
    </row>
    <row r="88" spans="1:9" ht="15.75">
      <c r="A88" s="43"/>
      <c r="B88" s="90" t="s">
        <v>153</v>
      </c>
      <c r="C88" s="71"/>
      <c r="D88" s="60"/>
      <c r="E88" s="60"/>
      <c r="F88" s="105"/>
      <c r="G88" s="41"/>
      <c r="H88" s="104">
        <f t="shared" si="2"/>
        <v>0</v>
      </c>
      <c r="I88" s="26"/>
    </row>
    <row r="89" spans="1:9" ht="30">
      <c r="A89" s="43" t="s">
        <v>65</v>
      </c>
      <c r="B89" s="72" t="s">
        <v>192</v>
      </c>
      <c r="C89" s="71" t="s">
        <v>199</v>
      </c>
      <c r="D89" s="60"/>
      <c r="E89" s="60"/>
      <c r="F89" s="105">
        <v>2</v>
      </c>
      <c r="G89" s="41">
        <v>25.17</v>
      </c>
      <c r="H89" s="104">
        <f t="shared" si="2"/>
        <v>50.34</v>
      </c>
      <c r="I89" s="26"/>
    </row>
    <row r="90" spans="1:9" ht="30">
      <c r="A90" s="43" t="s">
        <v>66</v>
      </c>
      <c r="B90" s="72" t="s">
        <v>193</v>
      </c>
      <c r="C90" s="71" t="s">
        <v>199</v>
      </c>
      <c r="D90" s="60"/>
      <c r="E90" s="60"/>
      <c r="F90" s="105">
        <v>6</v>
      </c>
      <c r="G90" s="41">
        <v>196.42</v>
      </c>
      <c r="H90" s="104">
        <f t="shared" si="2"/>
        <v>1178.52</v>
      </c>
      <c r="I90" s="26"/>
    </row>
    <row r="91" spans="1:9" ht="15">
      <c r="A91" s="43" t="s">
        <v>67</v>
      </c>
      <c r="B91" s="89" t="s">
        <v>154</v>
      </c>
      <c r="C91" s="71" t="s">
        <v>199</v>
      </c>
      <c r="D91" s="60"/>
      <c r="E91" s="60"/>
      <c r="F91" s="105">
        <v>16</v>
      </c>
      <c r="G91" s="41">
        <v>49.49</v>
      </c>
      <c r="H91" s="104">
        <f t="shared" si="2"/>
        <v>791.84</v>
      </c>
      <c r="I91" s="26"/>
    </row>
    <row r="92" spans="1:9" ht="15">
      <c r="A92" s="43" t="s">
        <v>68</v>
      </c>
      <c r="B92" s="89" t="s">
        <v>155</v>
      </c>
      <c r="C92" s="71" t="s">
        <v>199</v>
      </c>
      <c r="D92" s="60"/>
      <c r="E92" s="60"/>
      <c r="F92" s="105">
        <v>2</v>
      </c>
      <c r="G92" s="41">
        <v>1683.69</v>
      </c>
      <c r="H92" s="104">
        <f t="shared" si="2"/>
        <v>3367.38</v>
      </c>
      <c r="I92" s="26"/>
    </row>
    <row r="93" spans="1:9" ht="15">
      <c r="A93" s="43" t="s">
        <v>69</v>
      </c>
      <c r="B93" s="89" t="s">
        <v>156</v>
      </c>
      <c r="C93" s="71" t="s">
        <v>199</v>
      </c>
      <c r="D93" s="60"/>
      <c r="E93" s="60"/>
      <c r="F93" s="105">
        <v>1</v>
      </c>
      <c r="G93" s="41">
        <v>33.38</v>
      </c>
      <c r="H93" s="104">
        <f t="shared" si="2"/>
        <v>33.38</v>
      </c>
      <c r="I93" s="26"/>
    </row>
    <row r="94" spans="1:9" ht="15">
      <c r="A94" s="43" t="s">
        <v>70</v>
      </c>
      <c r="B94" s="89" t="s">
        <v>151</v>
      </c>
      <c r="C94" s="71" t="s">
        <v>199</v>
      </c>
      <c r="D94" s="60"/>
      <c r="E94" s="60"/>
      <c r="F94" s="105">
        <v>1</v>
      </c>
      <c r="G94" s="41">
        <v>4.35</v>
      </c>
      <c r="H94" s="104">
        <f t="shared" si="2"/>
        <v>4.35</v>
      </c>
      <c r="I94" s="26"/>
    </row>
    <row r="95" spans="1:9" ht="15">
      <c r="A95" s="43" t="s">
        <v>71</v>
      </c>
      <c r="B95" s="89" t="s">
        <v>152</v>
      </c>
      <c r="C95" s="71" t="s">
        <v>199</v>
      </c>
      <c r="D95" s="60"/>
      <c r="E95" s="60"/>
      <c r="F95" s="105">
        <v>2</v>
      </c>
      <c r="G95" s="41">
        <v>54.44</v>
      </c>
      <c r="H95" s="104">
        <f t="shared" si="2"/>
        <v>108.88</v>
      </c>
      <c r="I95" s="26"/>
    </row>
    <row r="96" spans="1:9" ht="15">
      <c r="A96" s="43" t="s">
        <v>72</v>
      </c>
      <c r="B96" s="89" t="s">
        <v>157</v>
      </c>
      <c r="C96" s="71" t="s">
        <v>199</v>
      </c>
      <c r="D96" s="60"/>
      <c r="E96" s="60"/>
      <c r="F96" s="105">
        <v>9</v>
      </c>
      <c r="G96" s="41">
        <v>12.13</v>
      </c>
      <c r="H96" s="104">
        <f t="shared" si="2"/>
        <v>109.17</v>
      </c>
      <c r="I96" s="26"/>
    </row>
    <row r="97" spans="1:9" ht="15.75">
      <c r="A97" s="43"/>
      <c r="B97" s="90" t="s">
        <v>158</v>
      </c>
      <c r="C97" s="71"/>
      <c r="D97" s="60"/>
      <c r="E97" s="60"/>
      <c r="F97" s="105"/>
      <c r="G97" s="41"/>
      <c r="H97" s="104">
        <f t="shared" si="2"/>
        <v>0</v>
      </c>
      <c r="I97" s="26"/>
    </row>
    <row r="98" spans="1:9" ht="30">
      <c r="A98" s="43" t="s">
        <v>73</v>
      </c>
      <c r="B98" s="72" t="s">
        <v>159</v>
      </c>
      <c r="C98" s="71" t="s">
        <v>202</v>
      </c>
      <c r="D98" s="60"/>
      <c r="E98" s="60"/>
      <c r="F98" s="105">
        <v>30.4</v>
      </c>
      <c r="G98" s="41">
        <v>33.11</v>
      </c>
      <c r="H98" s="104">
        <f t="shared" si="2"/>
        <v>1006.544</v>
      </c>
      <c r="I98" s="26"/>
    </row>
    <row r="99" spans="1:9" ht="30.75" thickBot="1">
      <c r="A99" s="43" t="s">
        <v>74</v>
      </c>
      <c r="B99" s="72" t="s">
        <v>194</v>
      </c>
      <c r="C99" s="71" t="s">
        <v>202</v>
      </c>
      <c r="D99" s="60"/>
      <c r="E99" s="60"/>
      <c r="F99" s="105">
        <v>152.5</v>
      </c>
      <c r="G99" s="41">
        <v>51.63</v>
      </c>
      <c r="H99" s="104">
        <f t="shared" si="2"/>
        <v>7873.575000000001</v>
      </c>
      <c r="I99" s="26"/>
    </row>
    <row r="100" spans="1:9" ht="15.75" thickBot="1">
      <c r="A100" s="55"/>
      <c r="B100" s="50"/>
      <c r="C100" s="116"/>
      <c r="D100" s="117"/>
      <c r="E100" s="118"/>
      <c r="F100" s="118"/>
      <c r="G100" s="117"/>
      <c r="H100" s="119"/>
      <c r="I100" s="26"/>
    </row>
    <row r="101" spans="1:9" ht="16.5" thickBot="1">
      <c r="A101" s="65">
        <v>11</v>
      </c>
      <c r="B101" s="111" t="s">
        <v>160</v>
      </c>
      <c r="C101" s="211" t="s">
        <v>10</v>
      </c>
      <c r="D101" s="212"/>
      <c r="E101" s="212"/>
      <c r="F101" s="212"/>
      <c r="G101" s="213">
        <f>SUM(H102:H105)</f>
        <v>1811.06</v>
      </c>
      <c r="H101" s="214"/>
      <c r="I101" s="26"/>
    </row>
    <row r="102" spans="1:9" ht="15">
      <c r="A102" s="43" t="s">
        <v>16</v>
      </c>
      <c r="B102" s="77" t="s">
        <v>161</v>
      </c>
      <c r="C102" s="46" t="s">
        <v>202</v>
      </c>
      <c r="D102" s="46"/>
      <c r="E102" s="46"/>
      <c r="F102" s="49">
        <v>30</v>
      </c>
      <c r="G102" s="104">
        <v>25.71</v>
      </c>
      <c r="H102" s="104">
        <f>F102*G102</f>
        <v>771.3000000000001</v>
      </c>
      <c r="I102" s="26"/>
    </row>
    <row r="103" spans="1:9" ht="15">
      <c r="A103" s="43" t="s">
        <v>17</v>
      </c>
      <c r="B103" s="77" t="s">
        <v>195</v>
      </c>
      <c r="C103" s="43" t="s">
        <v>199</v>
      </c>
      <c r="D103" s="43"/>
      <c r="E103" s="43"/>
      <c r="F103" s="44">
        <v>1</v>
      </c>
      <c r="G103" s="41">
        <v>38.96</v>
      </c>
      <c r="H103" s="104">
        <f>F103*G103</f>
        <v>38.96</v>
      </c>
      <c r="I103" s="26"/>
    </row>
    <row r="104" spans="1:9" ht="15">
      <c r="A104" s="43" t="s">
        <v>18</v>
      </c>
      <c r="B104" s="77" t="s">
        <v>162</v>
      </c>
      <c r="C104" s="43" t="s">
        <v>199</v>
      </c>
      <c r="D104" s="43"/>
      <c r="E104" s="43"/>
      <c r="F104" s="44">
        <v>10</v>
      </c>
      <c r="G104" s="41">
        <v>69.08</v>
      </c>
      <c r="H104" s="104">
        <f>F104*G104</f>
        <v>690.8</v>
      </c>
      <c r="I104" s="26"/>
    </row>
    <row r="105" spans="1:9" ht="15.75" thickBot="1">
      <c r="A105" s="43" t="s">
        <v>19</v>
      </c>
      <c r="B105" s="77" t="s">
        <v>163</v>
      </c>
      <c r="C105" s="43" t="s">
        <v>199</v>
      </c>
      <c r="D105" s="43"/>
      <c r="E105" s="43"/>
      <c r="F105" s="44">
        <v>2</v>
      </c>
      <c r="G105" s="41">
        <v>155</v>
      </c>
      <c r="H105" s="104">
        <f>F105*G105</f>
        <v>310</v>
      </c>
      <c r="I105" s="26"/>
    </row>
    <row r="106" spans="1:9" ht="15.75" thickBot="1">
      <c r="A106" s="55"/>
      <c r="B106" s="50"/>
      <c r="C106" s="116"/>
      <c r="D106" s="117"/>
      <c r="E106" s="118"/>
      <c r="F106" s="118"/>
      <c r="G106" s="117"/>
      <c r="H106" s="119"/>
      <c r="I106" s="26"/>
    </row>
    <row r="107" spans="1:9" ht="16.5" thickBot="1">
      <c r="A107" s="65">
        <v>12</v>
      </c>
      <c r="B107" s="111" t="s">
        <v>164</v>
      </c>
      <c r="C107" s="211" t="s">
        <v>10</v>
      </c>
      <c r="D107" s="212"/>
      <c r="E107" s="212"/>
      <c r="F107" s="212"/>
      <c r="G107" s="213">
        <f>SUM(H108:H113)</f>
        <v>2131.78</v>
      </c>
      <c r="H107" s="214"/>
      <c r="I107" s="26"/>
    </row>
    <row r="108" spans="1:9" ht="60">
      <c r="A108" s="43" t="s">
        <v>165</v>
      </c>
      <c r="B108" s="28" t="s">
        <v>166</v>
      </c>
      <c r="C108" s="46" t="s">
        <v>199</v>
      </c>
      <c r="D108" s="46"/>
      <c r="E108" s="46"/>
      <c r="F108" s="49">
        <v>1</v>
      </c>
      <c r="G108" s="104">
        <v>425.64</v>
      </c>
      <c r="H108" s="104">
        <f aca="true" t="shared" si="3" ref="H108:H113">F108*G108</f>
        <v>425.64</v>
      </c>
      <c r="I108" s="26"/>
    </row>
    <row r="109" spans="1:9" ht="45">
      <c r="A109" s="45" t="s">
        <v>167</v>
      </c>
      <c r="B109" s="64" t="s">
        <v>168</v>
      </c>
      <c r="C109" s="46" t="s">
        <v>199</v>
      </c>
      <c r="D109" s="35"/>
      <c r="E109" s="36"/>
      <c r="F109" s="106">
        <v>2</v>
      </c>
      <c r="G109" s="41">
        <v>225.64</v>
      </c>
      <c r="H109" s="104">
        <f t="shared" si="3"/>
        <v>451.28</v>
      </c>
      <c r="I109" s="26"/>
    </row>
    <row r="110" spans="1:9" ht="45">
      <c r="A110" s="43" t="s">
        <v>169</v>
      </c>
      <c r="B110" s="28" t="s">
        <v>170</v>
      </c>
      <c r="C110" s="46" t="s">
        <v>199</v>
      </c>
      <c r="D110" s="46"/>
      <c r="E110" s="46"/>
      <c r="F110" s="105">
        <v>3</v>
      </c>
      <c r="G110" s="104">
        <v>89.47</v>
      </c>
      <c r="H110" s="104">
        <v>268.5</v>
      </c>
      <c r="I110" s="26"/>
    </row>
    <row r="111" spans="1:9" ht="60">
      <c r="A111" s="45" t="s">
        <v>171</v>
      </c>
      <c r="B111" s="64" t="s">
        <v>173</v>
      </c>
      <c r="C111" s="46" t="s">
        <v>199</v>
      </c>
      <c r="D111" s="35"/>
      <c r="E111" s="36"/>
      <c r="F111" s="106">
        <v>1</v>
      </c>
      <c r="G111" s="41">
        <v>275.32</v>
      </c>
      <c r="H111" s="104">
        <f t="shared" si="3"/>
        <v>275.32</v>
      </c>
      <c r="I111" s="26"/>
    </row>
    <row r="112" spans="1:9" ht="45">
      <c r="A112" s="45" t="s">
        <v>172</v>
      </c>
      <c r="B112" s="64" t="s">
        <v>174</v>
      </c>
      <c r="C112" s="46" t="s">
        <v>199</v>
      </c>
      <c r="D112" s="35"/>
      <c r="E112" s="36"/>
      <c r="F112" s="106">
        <v>20</v>
      </c>
      <c r="G112" s="41">
        <v>29</v>
      </c>
      <c r="H112" s="104">
        <f t="shared" si="3"/>
        <v>580</v>
      </c>
      <c r="I112" s="26"/>
    </row>
    <row r="113" spans="1:9" ht="60.75" thickBot="1">
      <c r="A113" s="45" t="s">
        <v>175</v>
      </c>
      <c r="B113" s="64" t="s">
        <v>176</v>
      </c>
      <c r="C113" s="46" t="s">
        <v>199</v>
      </c>
      <c r="D113" s="35"/>
      <c r="E113" s="36"/>
      <c r="F113" s="106">
        <v>4</v>
      </c>
      <c r="G113" s="41">
        <v>32.76</v>
      </c>
      <c r="H113" s="104">
        <f t="shared" si="3"/>
        <v>131.04</v>
      </c>
      <c r="I113" s="26"/>
    </row>
    <row r="114" spans="1:9" ht="15.75" thickBot="1">
      <c r="A114" s="55"/>
      <c r="B114" s="50"/>
      <c r="C114" s="116"/>
      <c r="D114" s="117"/>
      <c r="E114" s="118"/>
      <c r="F114" s="118"/>
      <c r="G114" s="117"/>
      <c r="H114" s="119"/>
      <c r="I114" s="26"/>
    </row>
    <row r="115" spans="1:9" ht="16.5" thickBot="1">
      <c r="A115" s="65">
        <v>13</v>
      </c>
      <c r="B115" s="111" t="s">
        <v>177</v>
      </c>
      <c r="C115" s="211" t="s">
        <v>10</v>
      </c>
      <c r="D115" s="212"/>
      <c r="E115" s="212"/>
      <c r="F115" s="212"/>
      <c r="G115" s="213">
        <f>SUM(H116:H118)</f>
        <v>3686.758</v>
      </c>
      <c r="H115" s="214"/>
      <c r="I115" s="26"/>
    </row>
    <row r="116" spans="1:9" ht="15">
      <c r="A116" s="43" t="s">
        <v>178</v>
      </c>
      <c r="B116" s="77" t="s">
        <v>179</v>
      </c>
      <c r="C116" s="38" t="s">
        <v>9</v>
      </c>
      <c r="D116" s="46"/>
      <c r="E116" s="46"/>
      <c r="F116" s="48">
        <v>309.25</v>
      </c>
      <c r="G116" s="104">
        <v>1.44</v>
      </c>
      <c r="H116" s="104">
        <f>F116*G116</f>
        <v>445.32</v>
      </c>
      <c r="I116" s="26"/>
    </row>
    <row r="117" spans="1:9" ht="15">
      <c r="A117" s="45" t="s">
        <v>180</v>
      </c>
      <c r="B117" s="33" t="s">
        <v>181</v>
      </c>
      <c r="C117" s="32" t="s">
        <v>2</v>
      </c>
      <c r="D117" s="35"/>
      <c r="E117" s="36"/>
      <c r="F117" s="106">
        <v>39.58</v>
      </c>
      <c r="G117" s="41">
        <v>6.1</v>
      </c>
      <c r="H117" s="104">
        <f>F117*G117</f>
        <v>241.438</v>
      </c>
      <c r="I117" s="26"/>
    </row>
    <row r="118" spans="1:9" ht="30.75" thickBot="1">
      <c r="A118" s="45" t="s">
        <v>196</v>
      </c>
      <c r="B118" s="64" t="s">
        <v>197</v>
      </c>
      <c r="C118" s="43" t="s">
        <v>199</v>
      </c>
      <c r="D118" s="35"/>
      <c r="E118" s="36"/>
      <c r="F118" s="106">
        <v>1</v>
      </c>
      <c r="G118" s="41">
        <v>3000</v>
      </c>
      <c r="H118" s="104">
        <f>F118*G118</f>
        <v>3000</v>
      </c>
      <c r="I118" s="26"/>
    </row>
    <row r="119" spans="1:9" ht="18.75" thickBot="1">
      <c r="A119" s="68"/>
      <c r="B119" s="91"/>
      <c r="C119" s="218" t="s">
        <v>8</v>
      </c>
      <c r="D119" s="219"/>
      <c r="E119" s="219"/>
      <c r="F119" s="220"/>
      <c r="G119" s="237">
        <f>SUM(G8,G22,G28,G67,G101,G107,G115)</f>
        <v>133521.75119999997</v>
      </c>
      <c r="H119" s="238"/>
      <c r="I119" s="26"/>
    </row>
    <row r="120" spans="1:9" ht="18.75" thickBot="1">
      <c r="A120" s="99"/>
      <c r="B120" s="96"/>
      <c r="C120" s="218" t="s">
        <v>207</v>
      </c>
      <c r="D120" s="219"/>
      <c r="E120" s="219"/>
      <c r="F120" s="220"/>
      <c r="G120" s="230">
        <f>G119*0.2</f>
        <v>26704.350239999996</v>
      </c>
      <c r="H120" s="231"/>
      <c r="I120" s="26"/>
    </row>
    <row r="121" spans="1:9" ht="18.75" thickBot="1">
      <c r="A121" s="100"/>
      <c r="B121" s="101"/>
      <c r="C121" s="232" t="s">
        <v>1</v>
      </c>
      <c r="D121" s="233"/>
      <c r="E121" s="233"/>
      <c r="F121" s="234"/>
      <c r="G121" s="235">
        <f>SUM(G119,G120)</f>
        <v>160226.10143999997</v>
      </c>
      <c r="H121" s="236"/>
      <c r="I121" s="26"/>
    </row>
    <row r="122" spans="1:9" ht="15">
      <c r="A122" s="79"/>
      <c r="B122" s="76"/>
      <c r="C122" s="81"/>
      <c r="D122" s="6"/>
      <c r="E122" s="6"/>
      <c r="F122" s="79"/>
      <c r="G122" s="6"/>
      <c r="H122" s="7"/>
      <c r="I122" s="26"/>
    </row>
    <row r="123" spans="1:9" ht="15">
      <c r="A123" s="222"/>
      <c r="B123" s="222"/>
      <c r="C123" s="222"/>
      <c r="D123" s="222"/>
      <c r="E123" s="222"/>
      <c r="F123" s="222"/>
      <c r="G123" s="222"/>
      <c r="H123" s="223"/>
      <c r="I123" s="26"/>
    </row>
    <row r="124" spans="1:9" ht="15">
      <c r="A124" s="79"/>
      <c r="B124" s="76"/>
      <c r="C124" s="81"/>
      <c r="D124" s="6"/>
      <c r="E124" s="6"/>
      <c r="F124" s="79"/>
      <c r="G124" s="6"/>
      <c r="H124" s="7"/>
      <c r="I124" s="26"/>
    </row>
    <row r="125" spans="1:9" ht="15">
      <c r="A125" s="79"/>
      <c r="B125" s="76"/>
      <c r="C125" s="81"/>
      <c r="D125" s="6"/>
      <c r="E125" s="6"/>
      <c r="F125" s="79"/>
      <c r="G125" s="6"/>
      <c r="H125" s="7"/>
      <c r="I125" s="26"/>
    </row>
    <row r="126" spans="1:9" ht="15">
      <c r="A126" s="79"/>
      <c r="B126" s="76"/>
      <c r="C126" s="81"/>
      <c r="D126" s="6"/>
      <c r="E126" s="6"/>
      <c r="F126" s="79"/>
      <c r="G126" s="6"/>
      <c r="H126" s="7"/>
      <c r="I126" s="26"/>
    </row>
    <row r="127" spans="1:9" ht="15">
      <c r="A127" s="79"/>
      <c r="B127" s="76"/>
      <c r="C127" s="81"/>
      <c r="D127" s="6"/>
      <c r="E127" s="6"/>
      <c r="F127" s="79"/>
      <c r="G127" s="6"/>
      <c r="H127" s="7"/>
      <c r="I127" s="26"/>
    </row>
    <row r="128" spans="1:9" ht="15">
      <c r="A128" s="224"/>
      <c r="B128" s="224"/>
      <c r="C128" s="215" t="s">
        <v>49</v>
      </c>
      <c r="D128" s="216"/>
      <c r="E128" s="216"/>
      <c r="F128" s="216"/>
      <c r="G128" s="216"/>
      <c r="H128" s="217"/>
      <c r="I128" s="26"/>
    </row>
    <row r="129" spans="1:9" ht="24.75" customHeight="1">
      <c r="A129" s="224"/>
      <c r="B129" s="224"/>
      <c r="C129" s="215" t="s">
        <v>50</v>
      </c>
      <c r="D129" s="216"/>
      <c r="E129" s="216"/>
      <c r="F129" s="216"/>
      <c r="G129" s="216"/>
      <c r="H129" s="217"/>
      <c r="I129" s="26"/>
    </row>
    <row r="130" spans="1:9" ht="24.75" customHeight="1" thickBot="1">
      <c r="A130" s="221"/>
      <c r="B130" s="221"/>
      <c r="C130" s="225" t="s">
        <v>51</v>
      </c>
      <c r="D130" s="226"/>
      <c r="E130" s="226"/>
      <c r="F130" s="226"/>
      <c r="G130" s="226"/>
      <c r="H130" s="227"/>
      <c r="I130" s="26"/>
    </row>
    <row r="131" ht="24.75" customHeight="1" thickBot="1">
      <c r="I131" s="37"/>
    </row>
    <row r="132" ht="15" customHeight="1">
      <c r="I132" s="26"/>
    </row>
    <row r="133" ht="15" customHeight="1">
      <c r="I133" s="26"/>
    </row>
    <row r="134" ht="15" customHeight="1">
      <c r="I134" s="26"/>
    </row>
    <row r="135" ht="15" customHeight="1">
      <c r="I135" s="26"/>
    </row>
    <row r="136" ht="15" customHeight="1">
      <c r="I136" s="26"/>
    </row>
    <row r="137" ht="15" customHeight="1">
      <c r="I137" s="26"/>
    </row>
    <row r="138" ht="15" customHeight="1">
      <c r="I138" s="26"/>
    </row>
    <row r="139" ht="15" customHeight="1">
      <c r="I139" s="26"/>
    </row>
    <row r="140" ht="15.75" thickBot="1">
      <c r="I140" s="37"/>
    </row>
    <row r="141" ht="15">
      <c r="I141" s="26"/>
    </row>
    <row r="142" ht="15.75" thickBot="1">
      <c r="I142" s="37"/>
    </row>
  </sheetData>
  <sheetProtection/>
  <mergeCells count="32">
    <mergeCell ref="G22:H22"/>
    <mergeCell ref="A1:H1"/>
    <mergeCell ref="B2:H2"/>
    <mergeCell ref="B3:H3"/>
    <mergeCell ref="B4:H4"/>
    <mergeCell ref="B5:H5"/>
    <mergeCell ref="G8:H8"/>
    <mergeCell ref="A3:A6"/>
    <mergeCell ref="G120:H120"/>
    <mergeCell ref="C121:F121"/>
    <mergeCell ref="G121:H121"/>
    <mergeCell ref="G115:H115"/>
    <mergeCell ref="G119:H119"/>
    <mergeCell ref="C119:F119"/>
    <mergeCell ref="C8:F8"/>
    <mergeCell ref="G101:H101"/>
    <mergeCell ref="A130:B130"/>
    <mergeCell ref="A123:H123"/>
    <mergeCell ref="A129:B129"/>
    <mergeCell ref="C128:H128"/>
    <mergeCell ref="A128:B128"/>
    <mergeCell ref="C130:H130"/>
    <mergeCell ref="C28:F28"/>
    <mergeCell ref="G28:H28"/>
    <mergeCell ref="C67:F67"/>
    <mergeCell ref="C129:H129"/>
    <mergeCell ref="C101:F101"/>
    <mergeCell ref="C120:F120"/>
    <mergeCell ref="C107:F107"/>
    <mergeCell ref="G107:H107"/>
    <mergeCell ref="C115:F115"/>
    <mergeCell ref="G67:H67"/>
  </mergeCells>
  <printOptions horizontalCentered="1"/>
  <pageMargins left="0.2362204724409449" right="0.2362204724409449" top="0.58" bottom="0.7480314960629921" header="0.31496062992125984" footer="0.31496062992125984"/>
  <pageSetup fitToHeight="0" fitToWidth="0" horizontalDpi="600" verticalDpi="600" orientation="portrait" paperSize="9" scale="60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25.5">
      <c r="B1" s="159" t="s">
        <v>208</v>
      </c>
      <c r="C1" s="160"/>
      <c r="D1" s="165"/>
      <c r="E1" s="165"/>
    </row>
    <row r="2" spans="2:5" ht="12.75">
      <c r="B2" s="159" t="s">
        <v>209</v>
      </c>
      <c r="C2" s="160"/>
      <c r="D2" s="165"/>
      <c r="E2" s="165"/>
    </row>
    <row r="3" spans="2:5" ht="12.75">
      <c r="B3" s="161"/>
      <c r="C3" s="161"/>
      <c r="D3" s="166"/>
      <c r="E3" s="166"/>
    </row>
    <row r="4" spans="2:5" ht="51">
      <c r="B4" s="162" t="s">
        <v>210</v>
      </c>
      <c r="C4" s="161"/>
      <c r="D4" s="166"/>
      <c r="E4" s="166"/>
    </row>
    <row r="5" spans="2:5" ht="12.75">
      <c r="B5" s="161"/>
      <c r="C5" s="161"/>
      <c r="D5" s="166"/>
      <c r="E5" s="166"/>
    </row>
    <row r="6" spans="2:5" ht="25.5">
      <c r="B6" s="159" t="s">
        <v>211</v>
      </c>
      <c r="C6" s="160"/>
      <c r="D6" s="165"/>
      <c r="E6" s="167" t="s">
        <v>212</v>
      </c>
    </row>
    <row r="7" spans="2:5" ht="13.5" thickBot="1">
      <c r="B7" s="161"/>
      <c r="C7" s="161"/>
      <c r="D7" s="166"/>
      <c r="E7" s="166"/>
    </row>
    <row r="8" spans="2:5" ht="51.75" thickBot="1">
      <c r="B8" s="163" t="s">
        <v>213</v>
      </c>
      <c r="C8" s="164"/>
      <c r="D8" s="168"/>
      <c r="E8" s="169">
        <v>1</v>
      </c>
    </row>
    <row r="9" spans="2:5" ht="12.75">
      <c r="B9" s="161"/>
      <c r="C9" s="161"/>
      <c r="D9" s="166"/>
      <c r="E9" s="166"/>
    </row>
    <row r="10" spans="2:5" ht="12.75">
      <c r="B10" s="161"/>
      <c r="C10" s="161"/>
      <c r="D10" s="166"/>
      <c r="E10" s="16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Marcus Vinicius</cp:lastModifiedBy>
  <cp:lastPrinted>2019-07-19T17:52:54Z</cp:lastPrinted>
  <dcterms:created xsi:type="dcterms:W3CDTF">2007-04-05T18:41:06Z</dcterms:created>
  <dcterms:modified xsi:type="dcterms:W3CDTF">2019-07-19T17:53:17Z</dcterms:modified>
  <cp:category/>
  <cp:version/>
  <cp:contentType/>
  <cp:contentStatus/>
</cp:coreProperties>
</file>