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9720" windowHeight="6540" activeTab="2"/>
  </bookViews>
  <sheets>
    <sheet name="ORÇAMENTO" sheetId="1" r:id="rId1"/>
    <sheet name="Relação" sheetId="2" r:id="rId2"/>
    <sheet name="Cronograma" sheetId="3" r:id="rId3"/>
  </sheets>
  <definedNames>
    <definedName name="_xlnm.Print_Area" localSheetId="0">'ORÇAMENTO'!#REF!</definedName>
  </definedNames>
  <calcPr fullCalcOnLoad="1"/>
</workbook>
</file>

<file path=xl/sharedStrings.xml><?xml version="1.0" encoding="utf-8"?>
<sst xmlns="http://schemas.openxmlformats.org/spreadsheetml/2006/main" count="209" uniqueCount="131">
  <si>
    <t>m²</t>
  </si>
  <si>
    <t>PRAZOS</t>
  </si>
  <si>
    <t>ITEM</t>
  </si>
  <si>
    <t>RELAÇÃO DAS VIAS PÚBLICAS</t>
  </si>
  <si>
    <t>OBRA: INFRA ESTRUTURA URBANA</t>
  </si>
  <si>
    <t>GESTOR DA OBRA: PREFEITURA MUNICIPAL DE PIRAJUÍ</t>
  </si>
  <si>
    <t>UNID.</t>
  </si>
  <si>
    <t>CRONOGRAMA FÍSICO/FINANCEIRO</t>
  </si>
  <si>
    <t>ATIVIDADES</t>
  </si>
  <si>
    <t>TOTAL</t>
  </si>
  <si>
    <t>30 DIAS</t>
  </si>
  <si>
    <t>60 DIAS</t>
  </si>
  <si>
    <t>1.0</t>
  </si>
  <si>
    <t>2.0</t>
  </si>
  <si>
    <t>Custo Mensal - R$</t>
  </si>
  <si>
    <t>REGIME DE EXECUÇÃO DA OBRA: EMPREITADA GLOBAL</t>
  </si>
  <si>
    <t>S/BDI</t>
  </si>
  <si>
    <t>SERVIÇO: RECUPERAÇÃO E REVITALIZAÇÃO DE VIAS PÚBLICAS</t>
  </si>
  <si>
    <t>LOCAL:  VIAS PÚBLICAS DO CENTRO - PIRAJUÍ/SP</t>
  </si>
  <si>
    <t>1.0 - RECAPEAMENTO DE PAVIMENTO ASFÁLTICO</t>
  </si>
  <si>
    <t>Pirajuí/SP, 19 de Dezembro de 2.017</t>
  </si>
  <si>
    <t>Eng.º Civil - Alexandre Faria Barrozo</t>
  </si>
  <si>
    <t xml:space="preserve">          Crea/SP 5061404417</t>
  </si>
  <si>
    <t>BDI (24,38%)</t>
  </si>
  <si>
    <t>Total R$</t>
  </si>
  <si>
    <t>OBRA: REFORMA DE UNIDADE CENTRO DE SAÚDE DE PIRAJUÍ</t>
  </si>
  <si>
    <t>SERVIÇO: REFORMA DE UNIDADE</t>
  </si>
  <si>
    <t>LOCAL:  RUA RIACHUELO, Nº 910 - CENTRO - PIRAJUÍ/SP</t>
  </si>
  <si>
    <t>GESTOR DA OBRA:  MUNICÍPIOL DE PIRAJUÍ</t>
  </si>
  <si>
    <t>Pirajuí/SP, 21 de Fevereiro de 2.018</t>
  </si>
  <si>
    <t>90 DIAS</t>
  </si>
  <si>
    <t>TABELA DAS ATIVIDADES PARA REFORMA DO CENTRO DE SAÚDE</t>
  </si>
  <si>
    <t>CÓDIGO</t>
  </si>
  <si>
    <t>DESCRIÇÃO</t>
  </si>
  <si>
    <t xml:space="preserve">QUANT. </t>
  </si>
  <si>
    <t>VALOR R$</t>
  </si>
  <si>
    <t>TOTAL R$</t>
  </si>
  <si>
    <t>BDI 24,38 %</t>
  </si>
  <si>
    <t>COMP.</t>
  </si>
  <si>
    <t>MOBILIZAÇÃO E CANTEIRO DE OBRAS</t>
  </si>
  <si>
    <t>Vb</t>
  </si>
  <si>
    <t>ELABORAÇÃO DO PROJETO DE COMBATE A INCÊNDIO E MURO LATERAL</t>
  </si>
  <si>
    <t>VERIFICAÇÃO DO SISTEMA DE DRENAGEM</t>
  </si>
  <si>
    <t>COBERTURA DE POLICARBONATO</t>
  </si>
  <si>
    <t>PAREDE DIVISÓRIA PARA OS SANITÁRIOS</t>
  </si>
  <si>
    <t>CHAPISCO PARA PAREDE DIVISÓRIA</t>
  </si>
  <si>
    <t>REBOCO PARA PAREDE DIVISÓRIA</t>
  </si>
  <si>
    <t>PINTURA PARA PAREDE DIVISÓRIA COM LÁTEX ACRÍLICO</t>
  </si>
  <si>
    <t xml:space="preserve">PINTURA DO GRADIL  </t>
  </si>
  <si>
    <t>MOLAS PARA POPRTAS DOS SANITÁRIOS</t>
  </si>
  <si>
    <t>unid.</t>
  </si>
  <si>
    <t>CORREÇÃO DA PEDRA PORTUGUESA</t>
  </si>
  <si>
    <t>BARRA DE APOIO PARA AS PIAS DO BANH. DOS DEFICIENTES</t>
  </si>
  <si>
    <t>VERIFICAÇÃO DO SISTEMA DE SPDA</t>
  </si>
  <si>
    <t>ELETRODUTOS E LUMINÁRIAS</t>
  </si>
  <si>
    <t>VERIFICAÇÃO DA COBERTURA</t>
  </si>
  <si>
    <t>SINALIZAÇÃO VIÁRIA, INFORMATIVA E EDUCATIVA</t>
  </si>
  <si>
    <t>FORNECIMENTO DE LIXEIRAS E BEBEDOUROS</t>
  </si>
  <si>
    <t>PINTURA DA FACHADA E ÁREAS DE INFILTAÇÃO</t>
  </si>
  <si>
    <t>SISTEMA DE COMBATE A  INCÊNDIO</t>
  </si>
  <si>
    <t xml:space="preserve">EXTINTOR DE INCENDIO PORTATIL COM CARGA DE AGUA PRESSURIZADA DE 10 L, CLASSE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</si>
  <si>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    </t>
  </si>
  <si>
    <t>96,25</t>
  </si>
  <si>
    <t xml:space="preserve">EXTINTOR DE INCENDIO PORTATIL COM CARGA DE PO QUIMICO SECO (PQS) DE 4 KG, CLASSE BC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</si>
  <si>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93,07</t>
  </si>
  <si>
    <t xml:space="preserve">LUMINARIA DE EMERGENCIA 30 LEDS, POTENCIA 2 W, BATERIA DE LITIO, AUTONOMIA DE 6 HORAS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</si>
  <si>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27,97</t>
  </si>
  <si>
    <t xml:space="preserve">TOMADA 2P+T 10A, 250V, CONJUNTO MONTADO PARA SOBREPOR 4" X 2" (CAIXA + MODULO)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</si>
  <si>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13,66</t>
  </si>
  <si>
    <t xml:space="preserve">CAIXA DE PASSAGEM DE PAREDE, DE EMBUTIR, EM PVC, DIMENSOES *120 X 120 X 75*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</si>
  <si>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11,67</t>
  </si>
  <si>
    <t>ABRIGO PARA HIDRANTE, 75X45X17CM, COM REGISTRO GLOBO ANGULAR 45º 2.1/2</t>
  </si>
  <si>
    <t>CAIXA DE INCÊNDIO 60X75X17CM - FORNECIMENTO E INSTALAÇÃO</t>
  </si>
  <si>
    <t xml:space="preserve">CAIXA D'AGUA METÁLICA  12000 LITROS, COM ESCADA MARINHEIRO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</si>
  <si>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ANEL DE EXPANSAO EM COBRE, ENGATE RAPIDO 2 1/2", PARA EMPATACAO MANGUEIRA DE COMBATE A INCENDIO PREDIAL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</si>
  <si>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9,34</t>
  </si>
  <si>
    <t xml:space="preserve">ESGUICHO JATO REGULAVEL, TIPO ELKHART, ENGATE RAPIDO 2 1/2", PARA COMBATE A INCENDIO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</si>
  <si>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128,57</t>
  </si>
  <si>
    <t xml:space="preserve">NIPLE DE FERRO GALVANIZADO, COM ROSCA BSP, DE 2 1/2"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</si>
  <si>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29,73</t>
  </si>
  <si>
    <t xml:space="preserve">COTOVELO DE REDUCAO 90 GRAUS DE FERRO GALVANIZADO, COM ROSCA BSP, DE 2 1/2" X 2"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</si>
  <si>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59,56</t>
  </si>
  <si>
    <t xml:space="preserve">BUCHA DE NYLON SEM ABA S12, COM PARAFUSO DE 5/16" X 80 MM EM ACO ZINCADO COM ROSCA SOBERBA E CABECA SEXTAVADA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</si>
  <si>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0,84</t>
  </si>
  <si>
    <t xml:space="preserve">ABRACADEIRA EM ACO PARA AMARRACAO DE ELETRODUTOS, TIPO D, COM 3/4" E CUNHA DE FIXACAO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</si>
  <si>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0,71</t>
  </si>
  <si>
    <t xml:space="preserve">FITA VEDA ROSCA EM ROLOS DE 18 MM X 10 M (L X 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</si>
  <si>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1,90</t>
  </si>
  <si>
    <t xml:space="preserve">VALVULA DE RETENCAO DE BRONZE, PE COM CRIVOS, EXTREMIDADE COM ROSCA, DE 2 1/2", PARA FUNDO DE POCO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</si>
  <si>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163,52</t>
  </si>
  <si>
    <t xml:space="preserve">BOMBA CENTRIFUGA MOTOR ELETRICO TRIFASICO 14,8 HP, DIAMETRO DE SUCCAO X ELEVACAO 2 1/2" X 2", DIAMETRO DO ROTOR 195 MM, HM/Q: 62 M / 55,5 M3/H A 80 M / 31,50 M3/H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</si>
  <si>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5.334,25</t>
  </si>
  <si>
    <t xml:space="preserve">ADAPTADOR PVC SOLDAVEL CURTO COM BOLSA E ROSCA, 75 MM X 2 1/2", PARA AGUA FRIA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</si>
  <si>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15,42</t>
  </si>
  <si>
    <t xml:space="preserve">ELETRODUTO EM ACO GALVANIZADO ELETROLITICO, LEVE, DIAMETRO 1", PAREDE DE 0,90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</si>
  <si>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    </t>
  </si>
  <si>
    <t>13,72</t>
  </si>
  <si>
    <t>73780/001</t>
  </si>
  <si>
    <t xml:space="preserve">ADAPTADOR, EM LATAO, ENGATE RAPIDO 2 1/2" X ROSCA INTERNA 5 FIOS 2 1/2",  PARA INSTALACAO PREDIAL DE COMBATE A INCENDIO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</si>
  <si>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39,42</t>
  </si>
  <si>
    <t>CHAVE FUSIVEL UNIPOLAR, 15KV - 100A, EQUIPADA COM COMANDO PARA HASTE D</t>
  </si>
  <si>
    <t>Un.</t>
  </si>
  <si>
    <t>EXECUÇÃO DOS SERVIÇOS - SISTEMA DE COMBATE A INCÊNDIO - MÃO DE OBRA</t>
  </si>
  <si>
    <t>VB</t>
  </si>
  <si>
    <t>TUBO GALVANIZADO 63 MM X 3,35</t>
  </si>
  <si>
    <t>M</t>
  </si>
  <si>
    <t>PINTURA ESMALTE SINTÉTICO PARA TUBULAÇÃO DE INCÊNDIO (COR VERMELHO)</t>
  </si>
  <si>
    <t>PORTA DE MADEIRA COM PINTURA</t>
  </si>
  <si>
    <t xml:space="preserve">COMP. </t>
  </si>
  <si>
    <t>BASE DE CONCRETO PARA RESERVATÓRIO COM CHUMBADORES</t>
  </si>
  <si>
    <t>INSTALAÇÃO DE TUBOS DE PVC 150 MM, COM CONEXÕES E PINTURA</t>
  </si>
  <si>
    <t>ACESSÓRIOS E OUTROS</t>
  </si>
  <si>
    <t>MURO LATERAL</t>
  </si>
  <si>
    <t>DEMOLIÇÃO DE ALVENARIA PARA QUALQUER TIPO DE BLOCO, SEM APROVEITAMENTO</t>
  </si>
  <si>
    <t>M³</t>
  </si>
  <si>
    <t>ALVENARIA DE BLOCOS DE CONCRETO ESTRUTURAL 14X19X39 CM,</t>
  </si>
  <si>
    <t>CHAPISCO APLICADO EM ALVENARIA (SEM PRESENÇA DE VÃOS) E ESTRUTURAS DE</t>
  </si>
  <si>
    <t>M²</t>
  </si>
  <si>
    <t>ARGAMASSA TRAÇO 1:3 (CIMENTO E AREIA MÉDIA), PREPARO MANUAL. AF_08/201</t>
  </si>
  <si>
    <t>PISO EM CONCRETO 30MPA PREPARO MECANICO, ESPESSURA 10 CM, COM ARMACAO</t>
  </si>
  <si>
    <t>PINTURA EM LATEX ACRÍLICO</t>
  </si>
  <si>
    <t>PORTAO DE FERRO EM CHAPA GALVANIZADA PLANA 14 GSG</t>
  </si>
  <si>
    <t>PINTURA GUARDA-CORPO / CORRIMÃO (COR AMARELO)</t>
  </si>
  <si>
    <t>LIMPEZA E RECOMPOSIÇÃO</t>
  </si>
  <si>
    <t>DOCUMENTAÇÃO FINAL - AS BUILT E DATA-BOOK</t>
  </si>
  <si>
    <t>DESMOBILIZAÇÃO</t>
  </si>
  <si>
    <t>Obs.: Preços com referência na Tabela da SINAPI</t>
  </si>
  <si>
    <t>Serviços Preliminares e Verificações</t>
  </si>
  <si>
    <t>Execução das Atividades da Obra</t>
  </si>
  <si>
    <t>VALOR TOTAL</t>
  </si>
  <si>
    <t>C/ BDI (R$)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</si>
</sst>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_(* #,##0.0_);_(* \(#,##0.0\);_(* &quot;-&quot;??_);_(@_)"/>
    <numFmt numFmtId="180" formatCode="#,##0.000"/>
    <numFmt numFmtId="181" formatCode="0.000"/>
    <numFmt numFmtId="182" formatCode="0.00000"/>
    <numFmt numFmtId="183" formatCode="#,##0.000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0.0000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1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0" fontId="1" fillId="0" borderId="10" xfId="0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1" fillId="0" borderId="0" xfId="50">
      <alignment/>
      <protection/>
    </xf>
    <xf numFmtId="0" fontId="48" fillId="0" borderId="16" xfId="50" applyFont="1" applyBorder="1" applyAlignment="1">
      <alignment horizontal="center"/>
      <protection/>
    </xf>
    <xf numFmtId="0" fontId="48" fillId="0" borderId="16" xfId="50" applyFont="1" applyBorder="1">
      <alignment/>
      <protection/>
    </xf>
    <xf numFmtId="2" fontId="48" fillId="0" borderId="16" xfId="50" applyNumberFormat="1" applyFont="1" applyBorder="1" applyAlignment="1">
      <alignment horizontal="center"/>
      <protection/>
    </xf>
    <xf numFmtId="2" fontId="48" fillId="0" borderId="13" xfId="50" applyNumberFormat="1" applyFont="1" applyBorder="1" applyAlignment="1">
      <alignment horizontal="center"/>
      <protection/>
    </xf>
    <xf numFmtId="0" fontId="2" fillId="2" borderId="16" xfId="50" applyFont="1" applyFill="1" applyBorder="1" applyAlignment="1">
      <alignment horizontal="center"/>
      <protection/>
    </xf>
    <xf numFmtId="0" fontId="2" fillId="2" borderId="16" xfId="50" applyFont="1" applyFill="1" applyBorder="1">
      <alignment/>
      <protection/>
    </xf>
    <xf numFmtId="2" fontId="2" fillId="2" borderId="16" xfId="50" applyNumberFormat="1" applyFont="1" applyFill="1" applyBorder="1" applyAlignment="1">
      <alignment horizontal="center"/>
      <protection/>
    </xf>
    <xf numFmtId="0" fontId="49" fillId="34" borderId="0" xfId="50" applyFont="1" applyFill="1">
      <alignment/>
      <protection/>
    </xf>
    <xf numFmtId="2" fontId="49" fillId="34" borderId="0" xfId="50" applyNumberFormat="1" applyFont="1" applyFill="1" applyAlignment="1">
      <alignment horizontal="center"/>
      <protection/>
    </xf>
    <xf numFmtId="0" fontId="50" fillId="0" borderId="16" xfId="50" applyFont="1" applyBorder="1" applyAlignment="1">
      <alignment horizontal="center"/>
      <protection/>
    </xf>
    <xf numFmtId="2" fontId="50" fillId="0" borderId="16" xfId="50" applyNumberFormat="1" applyFont="1" applyBorder="1" applyAlignment="1">
      <alignment horizontal="center"/>
      <protection/>
    </xf>
    <xf numFmtId="0" fontId="51" fillId="0" borderId="16" xfId="50" applyFont="1" applyBorder="1" applyAlignment="1">
      <alignment horizontal="center"/>
      <protection/>
    </xf>
    <xf numFmtId="0" fontId="49" fillId="0" borderId="27" xfId="50" applyFont="1" applyBorder="1" applyAlignment="1">
      <alignment horizontal="center"/>
      <protection/>
    </xf>
    <xf numFmtId="2" fontId="49" fillId="0" borderId="28" xfId="50" applyNumberFormat="1" applyFont="1" applyBorder="1" applyAlignment="1">
      <alignment horizontal="center"/>
      <protection/>
    </xf>
    <xf numFmtId="2" fontId="49" fillId="0" borderId="29" xfId="50" applyNumberFormat="1" applyFont="1" applyBorder="1" applyAlignment="1">
      <alignment horizontal="center"/>
      <protection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33" borderId="35" xfId="0" applyNumberForma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2" fontId="1" fillId="0" borderId="4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2" fillId="35" borderId="42" xfId="0" applyNumberFormat="1" applyFont="1" applyFill="1" applyBorder="1" applyAlignment="1">
      <alignment horizontal="center"/>
    </xf>
    <xf numFmtId="0" fontId="52" fillId="34" borderId="0" xfId="50" applyFont="1" applyFill="1" applyAlignment="1">
      <alignment horizontal="center"/>
      <protection/>
    </xf>
    <xf numFmtId="0" fontId="48" fillId="0" borderId="17" xfId="50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29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6</xdr:col>
      <xdr:colOff>647700</xdr:colOff>
      <xdr:row>2</xdr:row>
      <xdr:rowOff>1295400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724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1</xdr:row>
      <xdr:rowOff>85725</xdr:rowOff>
    </xdr:from>
    <xdr:to>
      <xdr:col>6</xdr:col>
      <xdr:colOff>514350</xdr:colOff>
      <xdr:row>1</xdr:row>
      <xdr:rowOff>1704975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47650"/>
          <a:ext cx="5724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9.421875" style="0" customWidth="1"/>
    <col min="3" max="3" width="10.00390625" style="0" customWidth="1"/>
    <col min="4" max="4" width="80.28125" style="0" customWidth="1"/>
    <col min="5" max="5" width="10.140625" style="1" customWidth="1"/>
    <col min="6" max="6" width="9.7109375" style="2" customWidth="1"/>
    <col min="7" max="7" width="15.00390625" style="45" customWidth="1"/>
    <col min="8" max="8" width="19.140625" style="1" customWidth="1"/>
    <col min="9" max="9" width="16.421875" style="61" customWidth="1"/>
  </cols>
  <sheetData>
    <row r="1" spans="1:8" ht="15">
      <c r="A1" s="72"/>
      <c r="B1" s="72"/>
      <c r="C1" s="72"/>
      <c r="D1" s="72"/>
      <c r="E1" s="72"/>
      <c r="F1" s="72"/>
      <c r="G1" s="72"/>
      <c r="H1" s="72"/>
    </row>
    <row r="2" spans="1:8" ht="20.25">
      <c r="A2" s="80"/>
      <c r="B2" s="103" t="s">
        <v>31</v>
      </c>
      <c r="C2" s="103"/>
      <c r="D2" s="103"/>
      <c r="E2" s="103"/>
      <c r="F2" s="103"/>
      <c r="G2" s="103"/>
      <c r="H2" s="81"/>
    </row>
    <row r="3" spans="1:8" ht="15">
      <c r="A3" s="72"/>
      <c r="B3" s="72"/>
      <c r="C3" s="72"/>
      <c r="D3" s="72"/>
      <c r="E3" s="72"/>
      <c r="F3" s="72"/>
      <c r="G3" s="72"/>
      <c r="H3" s="72"/>
    </row>
    <row r="4" spans="1:8" ht="15">
      <c r="A4" s="72"/>
      <c r="B4" s="72"/>
      <c r="C4" s="72"/>
      <c r="D4" s="72"/>
      <c r="E4" s="72"/>
      <c r="F4" s="72"/>
      <c r="G4" s="72"/>
      <c r="H4" s="72"/>
    </row>
    <row r="5" spans="1:8" ht="15.75">
      <c r="A5" s="77" t="s">
        <v>2</v>
      </c>
      <c r="B5" s="77" t="s">
        <v>32</v>
      </c>
      <c r="C5" s="78" t="s">
        <v>33</v>
      </c>
      <c r="D5" s="77" t="s">
        <v>34</v>
      </c>
      <c r="E5" s="77" t="s">
        <v>6</v>
      </c>
      <c r="F5" s="79" t="s">
        <v>35</v>
      </c>
      <c r="G5" s="79" t="s">
        <v>36</v>
      </c>
      <c r="H5" s="79" t="s">
        <v>37</v>
      </c>
    </row>
    <row r="6" spans="1:8" ht="15">
      <c r="A6" s="73">
        <v>1</v>
      </c>
      <c r="B6" s="73" t="s">
        <v>38</v>
      </c>
      <c r="C6" s="74" t="s">
        <v>39</v>
      </c>
      <c r="D6" s="73">
        <v>1</v>
      </c>
      <c r="E6" s="73" t="s">
        <v>40</v>
      </c>
      <c r="F6" s="75">
        <v>1500</v>
      </c>
      <c r="G6" s="75">
        <v>1500</v>
      </c>
      <c r="H6" s="75">
        <v>1865.7</v>
      </c>
    </row>
    <row r="7" spans="1:8" ht="15">
      <c r="A7" s="73">
        <v>2</v>
      </c>
      <c r="B7" s="73" t="s">
        <v>38</v>
      </c>
      <c r="C7" s="74" t="s">
        <v>41</v>
      </c>
      <c r="D7" s="73">
        <v>1</v>
      </c>
      <c r="E7" s="73" t="s">
        <v>40</v>
      </c>
      <c r="F7" s="75">
        <v>3000</v>
      </c>
      <c r="G7" s="75">
        <v>3000</v>
      </c>
      <c r="H7" s="75">
        <v>3731.4</v>
      </c>
    </row>
    <row r="8" spans="1:8" ht="15">
      <c r="A8" s="73">
        <v>3</v>
      </c>
      <c r="B8" s="73" t="s">
        <v>38</v>
      </c>
      <c r="C8" s="74" t="s">
        <v>42</v>
      </c>
      <c r="D8" s="73">
        <v>1</v>
      </c>
      <c r="E8" s="73" t="s">
        <v>40</v>
      </c>
      <c r="F8" s="75">
        <v>1000</v>
      </c>
      <c r="G8" s="75">
        <v>1000</v>
      </c>
      <c r="H8" s="75">
        <v>1243.8</v>
      </c>
    </row>
    <row r="9" spans="1:8" ht="15">
      <c r="A9" s="73">
        <v>4</v>
      </c>
      <c r="B9" s="73" t="s">
        <v>38</v>
      </c>
      <c r="C9" s="74" t="s">
        <v>43</v>
      </c>
      <c r="D9" s="73">
        <v>18</v>
      </c>
      <c r="E9" s="73" t="s">
        <v>0</v>
      </c>
      <c r="F9" s="75">
        <v>180</v>
      </c>
      <c r="G9" s="75">
        <v>3240</v>
      </c>
      <c r="H9" s="75">
        <v>4029.9120000000003</v>
      </c>
    </row>
    <row r="10" spans="1:8" ht="15">
      <c r="A10" s="73">
        <v>5</v>
      </c>
      <c r="B10" s="73" t="s">
        <v>38</v>
      </c>
      <c r="C10" s="74" t="s">
        <v>44</v>
      </c>
      <c r="D10" s="73">
        <v>10</v>
      </c>
      <c r="E10" s="73" t="s">
        <v>0</v>
      </c>
      <c r="F10" s="75">
        <v>60</v>
      </c>
      <c r="G10" s="75">
        <v>600</v>
      </c>
      <c r="H10" s="75">
        <v>746.28</v>
      </c>
    </row>
    <row r="11" spans="1:8" ht="15">
      <c r="A11" s="73">
        <v>6</v>
      </c>
      <c r="B11" s="73" t="s">
        <v>38</v>
      </c>
      <c r="C11" s="74" t="s">
        <v>45</v>
      </c>
      <c r="D11" s="73">
        <v>20</v>
      </c>
      <c r="E11" s="73" t="s">
        <v>0</v>
      </c>
      <c r="F11" s="75">
        <v>4.62</v>
      </c>
      <c r="G11" s="75">
        <v>92.4</v>
      </c>
      <c r="H11" s="75">
        <v>114.92712</v>
      </c>
    </row>
    <row r="12" spans="1:8" ht="15">
      <c r="A12" s="73">
        <v>7</v>
      </c>
      <c r="B12" s="73" t="s">
        <v>38</v>
      </c>
      <c r="C12" s="74" t="s">
        <v>46</v>
      </c>
      <c r="D12" s="73">
        <v>20</v>
      </c>
      <c r="E12" s="73" t="s">
        <v>0</v>
      </c>
      <c r="F12" s="75">
        <v>6</v>
      </c>
      <c r="G12" s="75">
        <v>120</v>
      </c>
      <c r="H12" s="75">
        <v>149.256</v>
      </c>
    </row>
    <row r="13" spans="1:8" ht="15">
      <c r="A13" s="73">
        <v>8</v>
      </c>
      <c r="B13" s="73" t="s">
        <v>38</v>
      </c>
      <c r="C13" s="74" t="s">
        <v>47</v>
      </c>
      <c r="D13" s="73">
        <v>20</v>
      </c>
      <c r="E13" s="73" t="s">
        <v>0</v>
      </c>
      <c r="F13" s="75">
        <v>9.48</v>
      </c>
      <c r="G13" s="75">
        <v>189.60000000000002</v>
      </c>
      <c r="H13" s="75">
        <v>235.82448000000002</v>
      </c>
    </row>
    <row r="14" spans="1:8" ht="15">
      <c r="A14" s="73">
        <v>9</v>
      </c>
      <c r="B14" s="73" t="s">
        <v>38</v>
      </c>
      <c r="C14" s="74" t="s">
        <v>48</v>
      </c>
      <c r="D14" s="73">
        <v>80</v>
      </c>
      <c r="E14" s="73" t="s">
        <v>0</v>
      </c>
      <c r="F14" s="75">
        <v>14.98</v>
      </c>
      <c r="G14" s="75">
        <v>1198.4</v>
      </c>
      <c r="H14" s="75">
        <v>1490.5699200000001</v>
      </c>
    </row>
    <row r="15" spans="1:8" ht="15">
      <c r="A15" s="73">
        <v>10</v>
      </c>
      <c r="B15" s="73" t="s">
        <v>38</v>
      </c>
      <c r="C15" s="74" t="s">
        <v>49</v>
      </c>
      <c r="D15" s="73">
        <v>2</v>
      </c>
      <c r="E15" s="73" t="s">
        <v>50</v>
      </c>
      <c r="F15" s="75">
        <v>200</v>
      </c>
      <c r="G15" s="75">
        <v>400</v>
      </c>
      <c r="H15" s="75">
        <v>497.52</v>
      </c>
    </row>
    <row r="16" spans="1:8" ht="15">
      <c r="A16" s="73">
        <v>11</v>
      </c>
      <c r="B16" s="73" t="s">
        <v>38</v>
      </c>
      <c r="C16" s="74" t="s">
        <v>51</v>
      </c>
      <c r="D16" s="73">
        <v>20</v>
      </c>
      <c r="E16" s="73" t="s">
        <v>0</v>
      </c>
      <c r="F16" s="75">
        <v>100</v>
      </c>
      <c r="G16" s="75">
        <v>2000</v>
      </c>
      <c r="H16" s="75">
        <v>2487.6</v>
      </c>
    </row>
    <row r="17" spans="1:8" ht="15">
      <c r="A17" s="73">
        <v>12</v>
      </c>
      <c r="B17" s="73" t="s">
        <v>38</v>
      </c>
      <c r="C17" s="74" t="s">
        <v>52</v>
      </c>
      <c r="D17" s="73">
        <v>4</v>
      </c>
      <c r="E17" s="73" t="s">
        <v>50</v>
      </c>
      <c r="F17" s="75">
        <v>80</v>
      </c>
      <c r="G17" s="75">
        <v>320</v>
      </c>
      <c r="H17" s="75">
        <v>398.016</v>
      </c>
    </row>
    <row r="18" spans="1:8" ht="15">
      <c r="A18" s="73">
        <v>13</v>
      </c>
      <c r="B18" s="73" t="s">
        <v>38</v>
      </c>
      <c r="C18" s="74" t="s">
        <v>53</v>
      </c>
      <c r="D18" s="73">
        <v>1</v>
      </c>
      <c r="E18" s="73" t="s">
        <v>40</v>
      </c>
      <c r="F18" s="75">
        <v>1000</v>
      </c>
      <c r="G18" s="75">
        <v>1000</v>
      </c>
      <c r="H18" s="75">
        <v>1243.8</v>
      </c>
    </row>
    <row r="19" spans="1:8" ht="15">
      <c r="A19" s="73">
        <v>14</v>
      </c>
      <c r="B19" s="73" t="s">
        <v>38</v>
      </c>
      <c r="C19" s="74" t="s">
        <v>54</v>
      </c>
      <c r="D19" s="73">
        <v>3</v>
      </c>
      <c r="E19" s="73" t="s">
        <v>50</v>
      </c>
      <c r="F19" s="75">
        <v>450</v>
      </c>
      <c r="G19" s="75">
        <v>1350</v>
      </c>
      <c r="H19" s="75">
        <v>1679.13</v>
      </c>
    </row>
    <row r="20" spans="1:8" ht="15">
      <c r="A20" s="73">
        <v>15</v>
      </c>
      <c r="B20" s="73" t="s">
        <v>38</v>
      </c>
      <c r="C20" s="74" t="s">
        <v>55</v>
      </c>
      <c r="D20" s="73">
        <v>1</v>
      </c>
      <c r="E20" s="73" t="s">
        <v>40</v>
      </c>
      <c r="F20" s="75">
        <v>1000</v>
      </c>
      <c r="G20" s="75">
        <v>1000</v>
      </c>
      <c r="H20" s="75">
        <v>1243.8</v>
      </c>
    </row>
    <row r="21" spans="1:8" ht="15">
      <c r="A21" s="73">
        <v>16</v>
      </c>
      <c r="B21" s="73" t="s">
        <v>38</v>
      </c>
      <c r="C21" s="74" t="s">
        <v>56</v>
      </c>
      <c r="D21" s="73">
        <v>15</v>
      </c>
      <c r="E21" s="73" t="s">
        <v>50</v>
      </c>
      <c r="F21" s="75">
        <v>90</v>
      </c>
      <c r="G21" s="75">
        <v>1350</v>
      </c>
      <c r="H21" s="75">
        <v>1679.13</v>
      </c>
    </row>
    <row r="22" spans="1:8" ht="15">
      <c r="A22" s="73">
        <v>17</v>
      </c>
      <c r="B22" s="73" t="s">
        <v>38</v>
      </c>
      <c r="C22" s="74" t="s">
        <v>57</v>
      </c>
      <c r="D22" s="73">
        <v>5</v>
      </c>
      <c r="E22" s="73" t="s">
        <v>50</v>
      </c>
      <c r="F22" s="75">
        <v>350</v>
      </c>
      <c r="G22" s="75">
        <v>1750</v>
      </c>
      <c r="H22" s="75">
        <v>2176.65</v>
      </c>
    </row>
    <row r="23" spans="1:8" ht="15">
      <c r="A23" s="73">
        <v>18</v>
      </c>
      <c r="B23" s="73" t="s">
        <v>38</v>
      </c>
      <c r="C23" s="74" t="s">
        <v>58</v>
      </c>
      <c r="D23" s="73">
        <v>400</v>
      </c>
      <c r="E23" s="73" t="s">
        <v>0</v>
      </c>
      <c r="F23" s="75">
        <v>9.48</v>
      </c>
      <c r="G23" s="75">
        <v>3792</v>
      </c>
      <c r="H23" s="75">
        <v>4716.4896</v>
      </c>
    </row>
    <row r="24" spans="1:8" ht="15">
      <c r="A24" s="73">
        <v>19</v>
      </c>
      <c r="B24" s="73">
        <v>10886</v>
      </c>
      <c r="C24" s="74" t="s">
        <v>59</v>
      </c>
      <c r="D24" s="73"/>
      <c r="E24" s="73"/>
      <c r="F24" s="75"/>
      <c r="G24" s="75"/>
      <c r="H24" s="75"/>
    </row>
    <row r="25" spans="1:8" ht="15.75">
      <c r="A25" s="73">
        <v>20</v>
      </c>
      <c r="B25" s="73">
        <v>10891</v>
      </c>
      <c r="C25" s="74" t="s">
        <v>60</v>
      </c>
      <c r="D25" s="82">
        <v>5</v>
      </c>
      <c r="E25" s="82" t="s">
        <v>61</v>
      </c>
      <c r="F25" s="82" t="s">
        <v>62</v>
      </c>
      <c r="G25" s="75">
        <v>481.25</v>
      </c>
      <c r="H25" s="75">
        <v>598.57875</v>
      </c>
    </row>
    <row r="26" spans="1:8" ht="15.75">
      <c r="A26" s="73">
        <v>21</v>
      </c>
      <c r="B26" s="73">
        <v>38774</v>
      </c>
      <c r="C26" s="74" t="s">
        <v>63</v>
      </c>
      <c r="D26" s="82">
        <v>11</v>
      </c>
      <c r="E26" s="82" t="s">
        <v>61</v>
      </c>
      <c r="F26" s="82" t="s">
        <v>64</v>
      </c>
      <c r="G26" s="75">
        <v>1023.77</v>
      </c>
      <c r="H26" s="75">
        <v>1273.365126</v>
      </c>
    </row>
    <row r="27" spans="1:8" ht="15.75">
      <c r="A27" s="73">
        <v>22</v>
      </c>
      <c r="B27" s="73">
        <v>12147</v>
      </c>
      <c r="C27" s="74" t="s">
        <v>65</v>
      </c>
      <c r="D27" s="82">
        <v>15</v>
      </c>
      <c r="E27" s="82" t="s">
        <v>61</v>
      </c>
      <c r="F27" s="82" t="s">
        <v>66</v>
      </c>
      <c r="G27" s="75">
        <v>419.54999999999995</v>
      </c>
      <c r="H27" s="75">
        <v>521.83629</v>
      </c>
    </row>
    <row r="28" spans="1:8" ht="15.75">
      <c r="A28" s="73">
        <v>23</v>
      </c>
      <c r="B28" s="73">
        <v>39810</v>
      </c>
      <c r="C28" s="74" t="s">
        <v>67</v>
      </c>
      <c r="D28" s="82">
        <v>25</v>
      </c>
      <c r="E28" s="82" t="s">
        <v>61</v>
      </c>
      <c r="F28" s="82" t="s">
        <v>68</v>
      </c>
      <c r="G28" s="75">
        <v>341.5</v>
      </c>
      <c r="H28" s="75">
        <v>424.7577</v>
      </c>
    </row>
    <row r="29" spans="1:8" ht="15.75">
      <c r="A29" s="73">
        <v>24</v>
      </c>
      <c r="B29" s="73">
        <v>72283</v>
      </c>
      <c r="C29" s="74" t="s">
        <v>69</v>
      </c>
      <c r="D29" s="82">
        <v>30</v>
      </c>
      <c r="E29" s="82" t="s">
        <v>61</v>
      </c>
      <c r="F29" s="82" t="s">
        <v>70</v>
      </c>
      <c r="G29" s="75">
        <v>350.1</v>
      </c>
      <c r="H29" s="75">
        <v>435.45438</v>
      </c>
    </row>
    <row r="30" spans="1:8" ht="15.75">
      <c r="A30" s="73">
        <v>25</v>
      </c>
      <c r="B30" s="73">
        <v>72288</v>
      </c>
      <c r="C30" s="74" t="s">
        <v>71</v>
      </c>
      <c r="D30" s="82">
        <v>2</v>
      </c>
      <c r="E30" s="82" t="s">
        <v>61</v>
      </c>
      <c r="F30" s="82">
        <v>720.52</v>
      </c>
      <c r="G30" s="75">
        <v>1441.04</v>
      </c>
      <c r="H30" s="75">
        <v>1792.365552</v>
      </c>
    </row>
    <row r="31" spans="1:8" ht="15.75">
      <c r="A31" s="73">
        <v>26</v>
      </c>
      <c r="B31" s="73">
        <v>37106</v>
      </c>
      <c r="C31" s="74" t="s">
        <v>72</v>
      </c>
      <c r="D31" s="82">
        <v>1</v>
      </c>
      <c r="E31" s="82" t="s">
        <v>61</v>
      </c>
      <c r="F31" s="82">
        <v>235.92</v>
      </c>
      <c r="G31" s="75">
        <v>235.92</v>
      </c>
      <c r="H31" s="75">
        <v>293.437296</v>
      </c>
    </row>
    <row r="32" spans="1:8" ht="15.75">
      <c r="A32" s="73">
        <v>27</v>
      </c>
      <c r="B32" s="73">
        <v>20976</v>
      </c>
      <c r="C32" s="74" t="s">
        <v>73</v>
      </c>
      <c r="D32" s="82">
        <v>1</v>
      </c>
      <c r="E32" s="82" t="s">
        <v>61</v>
      </c>
      <c r="F32" s="82">
        <v>5500</v>
      </c>
      <c r="G32" s="75">
        <v>5500</v>
      </c>
      <c r="H32" s="75">
        <v>6840.900000000001</v>
      </c>
    </row>
    <row r="33" spans="1:8" ht="15.75">
      <c r="A33" s="73">
        <v>28</v>
      </c>
      <c r="B33" s="73">
        <v>37555</v>
      </c>
      <c r="C33" s="74" t="s">
        <v>74</v>
      </c>
      <c r="D33" s="82">
        <v>5</v>
      </c>
      <c r="E33" s="82" t="s">
        <v>61</v>
      </c>
      <c r="F33" s="82" t="s">
        <v>75</v>
      </c>
      <c r="G33" s="75">
        <v>46.7</v>
      </c>
      <c r="H33" s="75">
        <v>58.085460000000005</v>
      </c>
    </row>
    <row r="34" spans="1:8" ht="15.75">
      <c r="A34" s="73">
        <v>29</v>
      </c>
      <c r="B34" s="73">
        <v>4208</v>
      </c>
      <c r="C34" s="74" t="s">
        <v>76</v>
      </c>
      <c r="D34" s="82">
        <v>5</v>
      </c>
      <c r="E34" s="82" t="s">
        <v>61</v>
      </c>
      <c r="F34" s="82" t="s">
        <v>77</v>
      </c>
      <c r="G34" s="75">
        <v>642.8499999999999</v>
      </c>
      <c r="H34" s="75">
        <v>799.5768299999999</v>
      </c>
    </row>
    <row r="35" spans="1:8" ht="15.75">
      <c r="A35" s="73">
        <v>30</v>
      </c>
      <c r="B35" s="73">
        <v>3466</v>
      </c>
      <c r="C35" s="74" t="s">
        <v>78</v>
      </c>
      <c r="D35" s="82">
        <v>5</v>
      </c>
      <c r="E35" s="82" t="s">
        <v>61</v>
      </c>
      <c r="F35" s="82" t="s">
        <v>79</v>
      </c>
      <c r="G35" s="75">
        <v>148.65</v>
      </c>
      <c r="H35" s="75">
        <v>184.89087</v>
      </c>
    </row>
    <row r="36" spans="1:8" ht="15.75">
      <c r="A36" s="73">
        <v>31</v>
      </c>
      <c r="B36" s="73">
        <v>7584</v>
      </c>
      <c r="C36" s="74" t="s">
        <v>80</v>
      </c>
      <c r="D36" s="82">
        <v>12</v>
      </c>
      <c r="E36" s="82" t="s">
        <v>61</v>
      </c>
      <c r="F36" s="82" t="s">
        <v>81</v>
      </c>
      <c r="G36" s="75">
        <v>714.72</v>
      </c>
      <c r="H36" s="75">
        <v>888.968736</v>
      </c>
    </row>
    <row r="37" spans="1:8" ht="15.75">
      <c r="A37" s="73">
        <v>32</v>
      </c>
      <c r="B37" s="73">
        <v>39128</v>
      </c>
      <c r="C37" s="74" t="s">
        <v>82</v>
      </c>
      <c r="D37" s="82">
        <v>25</v>
      </c>
      <c r="E37" s="82" t="s">
        <v>61</v>
      </c>
      <c r="F37" s="82" t="s">
        <v>83</v>
      </c>
      <c r="G37" s="75">
        <v>21</v>
      </c>
      <c r="H37" s="75">
        <v>26.1198</v>
      </c>
    </row>
    <row r="38" spans="1:8" ht="15.75">
      <c r="A38" s="73">
        <v>33</v>
      </c>
      <c r="B38" s="73">
        <v>3146</v>
      </c>
      <c r="C38" s="74" t="s">
        <v>84</v>
      </c>
      <c r="D38" s="82">
        <v>50</v>
      </c>
      <c r="E38" s="82" t="s">
        <v>61</v>
      </c>
      <c r="F38" s="82" t="s">
        <v>85</v>
      </c>
      <c r="G38" s="75">
        <v>35.5</v>
      </c>
      <c r="H38" s="75">
        <v>44.1549</v>
      </c>
    </row>
    <row r="39" spans="1:8" ht="15.75">
      <c r="A39" s="73">
        <v>34</v>
      </c>
      <c r="B39" s="73">
        <v>10231</v>
      </c>
      <c r="C39" s="74" t="s">
        <v>86</v>
      </c>
      <c r="D39" s="82">
        <v>20</v>
      </c>
      <c r="E39" s="82" t="s">
        <v>61</v>
      </c>
      <c r="F39" s="82" t="s">
        <v>87</v>
      </c>
      <c r="G39" s="75">
        <v>38</v>
      </c>
      <c r="H39" s="75">
        <v>47.2644</v>
      </c>
    </row>
    <row r="40" spans="1:8" ht="15.75">
      <c r="A40" s="73">
        <v>35</v>
      </c>
      <c r="B40" s="73">
        <v>737</v>
      </c>
      <c r="C40" s="74" t="s">
        <v>88</v>
      </c>
      <c r="D40" s="82">
        <v>3</v>
      </c>
      <c r="E40" s="82" t="s">
        <v>61</v>
      </c>
      <c r="F40" s="82" t="s">
        <v>89</v>
      </c>
      <c r="G40" s="75">
        <v>490.56000000000006</v>
      </c>
      <c r="H40" s="75">
        <v>610.158528</v>
      </c>
    </row>
    <row r="41" spans="1:8" ht="15.75">
      <c r="A41" s="73">
        <v>36</v>
      </c>
      <c r="B41" s="73">
        <v>104</v>
      </c>
      <c r="C41" s="74" t="s">
        <v>90</v>
      </c>
      <c r="D41" s="82">
        <v>1</v>
      </c>
      <c r="E41" s="82" t="s">
        <v>61</v>
      </c>
      <c r="F41" s="82" t="s">
        <v>91</v>
      </c>
      <c r="G41" s="75">
        <v>5334.25</v>
      </c>
      <c r="H41" s="75">
        <v>6634.7401500000005</v>
      </c>
    </row>
    <row r="42" spans="1:8" ht="15.75">
      <c r="A42" s="73">
        <v>37</v>
      </c>
      <c r="B42" s="73">
        <v>21136</v>
      </c>
      <c r="C42" s="74" t="s">
        <v>92</v>
      </c>
      <c r="D42" s="82">
        <v>50</v>
      </c>
      <c r="E42" s="82" t="s">
        <v>61</v>
      </c>
      <c r="F42" s="82" t="s">
        <v>93</v>
      </c>
      <c r="G42" s="75">
        <v>771</v>
      </c>
      <c r="H42" s="75">
        <v>958.9698</v>
      </c>
    </row>
    <row r="43" spans="1:8" ht="15.75">
      <c r="A43" s="73">
        <v>38</v>
      </c>
      <c r="B43" s="73">
        <v>10899</v>
      </c>
      <c r="C43" s="74" t="s">
        <v>94</v>
      </c>
      <c r="D43" s="82">
        <v>50</v>
      </c>
      <c r="E43" s="82" t="s">
        <v>95</v>
      </c>
      <c r="F43" s="82" t="s">
        <v>96</v>
      </c>
      <c r="G43" s="75">
        <v>686</v>
      </c>
      <c r="H43" s="75">
        <v>853.2468</v>
      </c>
    </row>
    <row r="44" spans="1:8" ht="15.75">
      <c r="A44" s="73">
        <v>39</v>
      </c>
      <c r="B44" s="84" t="s">
        <v>97</v>
      </c>
      <c r="C44" s="74" t="s">
        <v>98</v>
      </c>
      <c r="D44" s="82">
        <v>3</v>
      </c>
      <c r="E44" s="82" t="s">
        <v>61</v>
      </c>
      <c r="F44" s="82" t="s">
        <v>99</v>
      </c>
      <c r="G44" s="75">
        <v>118.26</v>
      </c>
      <c r="H44" s="75">
        <v>147.091788</v>
      </c>
    </row>
    <row r="45" spans="1:8" ht="15.75">
      <c r="A45" s="73">
        <v>40</v>
      </c>
      <c r="B45" s="73" t="s">
        <v>38</v>
      </c>
      <c r="C45" s="74" t="s">
        <v>100</v>
      </c>
      <c r="D45" s="82">
        <v>1</v>
      </c>
      <c r="E45" s="82" t="s">
        <v>101</v>
      </c>
      <c r="F45" s="83">
        <v>311.69</v>
      </c>
      <c r="G45" s="75">
        <v>311.69</v>
      </c>
      <c r="H45" s="75">
        <v>387.680022</v>
      </c>
    </row>
    <row r="46" spans="1:8" ht="15">
      <c r="A46" s="73">
        <v>41</v>
      </c>
      <c r="B46" s="73" t="s">
        <v>38</v>
      </c>
      <c r="C46" s="74" t="s">
        <v>102</v>
      </c>
      <c r="D46" s="73">
        <v>1</v>
      </c>
      <c r="E46" s="73" t="s">
        <v>103</v>
      </c>
      <c r="F46" s="73">
        <v>18000</v>
      </c>
      <c r="G46" s="75">
        <v>18000</v>
      </c>
      <c r="H46" s="75">
        <v>22388.4</v>
      </c>
    </row>
    <row r="47" spans="1:8" ht="15.75">
      <c r="A47" s="73">
        <v>42</v>
      </c>
      <c r="B47" s="73">
        <v>90823</v>
      </c>
      <c r="C47" s="74" t="s">
        <v>104</v>
      </c>
      <c r="D47" s="82">
        <v>60</v>
      </c>
      <c r="E47" s="82" t="s">
        <v>105</v>
      </c>
      <c r="F47" s="83">
        <v>69.87</v>
      </c>
      <c r="G47" s="75">
        <v>4192.200000000001</v>
      </c>
      <c r="H47" s="75">
        <v>5214.258360000001</v>
      </c>
    </row>
    <row r="48" spans="1:8" ht="15.75">
      <c r="A48" s="73">
        <v>43</v>
      </c>
      <c r="B48" s="73" t="s">
        <v>38</v>
      </c>
      <c r="C48" s="74" t="s">
        <v>106</v>
      </c>
      <c r="D48" s="82">
        <v>20</v>
      </c>
      <c r="E48" s="82" t="s">
        <v>105</v>
      </c>
      <c r="F48" s="83">
        <v>15</v>
      </c>
      <c r="G48" s="75">
        <v>300</v>
      </c>
      <c r="H48" s="75">
        <v>373.14</v>
      </c>
    </row>
    <row r="49" spans="1:8" ht="15.75">
      <c r="A49" s="73">
        <v>44</v>
      </c>
      <c r="B49" s="73">
        <v>91791</v>
      </c>
      <c r="C49" s="74" t="s">
        <v>107</v>
      </c>
      <c r="D49" s="82">
        <v>2</v>
      </c>
      <c r="E49" s="82" t="s">
        <v>61</v>
      </c>
      <c r="F49" s="83">
        <v>373.93</v>
      </c>
      <c r="G49" s="75">
        <v>747.86</v>
      </c>
      <c r="H49" s="75">
        <v>930.188268</v>
      </c>
    </row>
    <row r="50" spans="1:8" ht="15.75">
      <c r="A50" s="73">
        <v>45</v>
      </c>
      <c r="B50" s="73" t="s">
        <v>108</v>
      </c>
      <c r="C50" s="74" t="s">
        <v>109</v>
      </c>
      <c r="D50" s="82">
        <v>1</v>
      </c>
      <c r="E50" s="82" t="s">
        <v>61</v>
      </c>
      <c r="F50" s="83">
        <v>1200</v>
      </c>
      <c r="G50" s="75">
        <v>1200</v>
      </c>
      <c r="H50" s="75">
        <v>1492.56</v>
      </c>
    </row>
    <row r="51" spans="1:8" ht="15.75">
      <c r="A51" s="73">
        <v>46</v>
      </c>
      <c r="B51" s="73">
        <v>91791</v>
      </c>
      <c r="C51" s="74" t="s">
        <v>110</v>
      </c>
      <c r="D51" s="82">
        <v>100</v>
      </c>
      <c r="E51" s="82" t="s">
        <v>95</v>
      </c>
      <c r="F51" s="83">
        <v>70</v>
      </c>
      <c r="G51" s="75">
        <v>7000</v>
      </c>
      <c r="H51" s="75">
        <v>8706.6</v>
      </c>
    </row>
    <row r="52" spans="1:8" ht="15.75">
      <c r="A52" s="73">
        <v>47</v>
      </c>
      <c r="B52" s="73">
        <v>97625</v>
      </c>
      <c r="C52" s="74" t="s">
        <v>111</v>
      </c>
      <c r="D52" s="82">
        <v>1</v>
      </c>
      <c r="E52" s="82" t="s">
        <v>103</v>
      </c>
      <c r="F52" s="83">
        <v>2500</v>
      </c>
      <c r="G52" s="75">
        <v>2500</v>
      </c>
      <c r="H52" s="75">
        <v>3109.5</v>
      </c>
    </row>
    <row r="53" spans="1:8" ht="15.75">
      <c r="A53" s="73">
        <v>48</v>
      </c>
      <c r="B53" s="73">
        <v>89459</v>
      </c>
      <c r="C53" s="74" t="s">
        <v>112</v>
      </c>
      <c r="D53" s="82"/>
      <c r="E53" s="82"/>
      <c r="F53" s="83"/>
      <c r="G53" s="75"/>
      <c r="H53" s="75"/>
    </row>
    <row r="54" spans="1:8" ht="15.75">
      <c r="A54" s="73">
        <v>49</v>
      </c>
      <c r="B54" s="73">
        <v>87897</v>
      </c>
      <c r="C54" s="74" t="s">
        <v>113</v>
      </c>
      <c r="D54" s="82">
        <v>10</v>
      </c>
      <c r="E54" s="82" t="s">
        <v>114</v>
      </c>
      <c r="F54" s="83">
        <v>41.32</v>
      </c>
      <c r="G54" s="75">
        <v>413.2</v>
      </c>
      <c r="H54" s="75">
        <v>513.93816</v>
      </c>
    </row>
    <row r="55" spans="1:8" ht="15.75">
      <c r="A55" s="73">
        <v>50</v>
      </c>
      <c r="B55" s="73">
        <v>88629</v>
      </c>
      <c r="C55" s="74" t="s">
        <v>115</v>
      </c>
      <c r="D55" s="82">
        <v>78</v>
      </c>
      <c r="E55" s="82" t="s">
        <v>0</v>
      </c>
      <c r="F55" s="83">
        <v>72.54</v>
      </c>
      <c r="G55" s="75">
        <v>5658.120000000001</v>
      </c>
      <c r="H55" s="75">
        <v>7037.5696560000015</v>
      </c>
    </row>
    <row r="56" spans="1:8" ht="15.75">
      <c r="A56" s="73">
        <v>51</v>
      </c>
      <c r="B56" s="73">
        <v>72183</v>
      </c>
      <c r="C56" s="74" t="s">
        <v>116</v>
      </c>
      <c r="D56" s="82">
        <v>78</v>
      </c>
      <c r="E56" s="82" t="s">
        <v>117</v>
      </c>
      <c r="F56" s="83">
        <v>4.62</v>
      </c>
      <c r="G56" s="75">
        <v>360.36</v>
      </c>
      <c r="H56" s="75">
        <v>448.215768</v>
      </c>
    </row>
    <row r="57" spans="1:8" ht="15.75">
      <c r="A57" s="73">
        <v>52</v>
      </c>
      <c r="B57" s="73">
        <v>88482</v>
      </c>
      <c r="C57" s="74" t="s">
        <v>118</v>
      </c>
      <c r="D57" s="82">
        <v>5</v>
      </c>
      <c r="E57" s="82" t="s">
        <v>114</v>
      </c>
      <c r="F57" s="83">
        <v>398.64</v>
      </c>
      <c r="G57" s="75">
        <v>1993.1999999999998</v>
      </c>
      <c r="H57" s="75">
        <v>2479.14216</v>
      </c>
    </row>
    <row r="58" spans="1:8" ht="15.75">
      <c r="A58" s="73">
        <v>53</v>
      </c>
      <c r="B58" s="73">
        <v>68054</v>
      </c>
      <c r="C58" s="74" t="s">
        <v>119</v>
      </c>
      <c r="D58" s="82">
        <v>78</v>
      </c>
      <c r="E58" s="82" t="s">
        <v>0</v>
      </c>
      <c r="F58" s="83">
        <v>78.41</v>
      </c>
      <c r="G58" s="75">
        <v>6115.98</v>
      </c>
      <c r="H58" s="75">
        <v>7607.055923999999</v>
      </c>
    </row>
    <row r="59" spans="1:8" ht="15.75">
      <c r="A59" s="73">
        <v>54</v>
      </c>
      <c r="B59" s="73" t="s">
        <v>38</v>
      </c>
      <c r="C59" s="74" t="s">
        <v>120</v>
      </c>
      <c r="D59" s="82">
        <v>78</v>
      </c>
      <c r="E59" s="82" t="s">
        <v>117</v>
      </c>
      <c r="F59" s="83">
        <v>9.48</v>
      </c>
      <c r="G59" s="75">
        <v>739.44</v>
      </c>
      <c r="H59" s="75">
        <v>919.7154720000001</v>
      </c>
    </row>
    <row r="60" spans="1:8" ht="15.75">
      <c r="A60" s="73">
        <v>55</v>
      </c>
      <c r="B60" s="73" t="s">
        <v>38</v>
      </c>
      <c r="C60" s="74" t="s">
        <v>121</v>
      </c>
      <c r="D60" s="82">
        <v>8</v>
      </c>
      <c r="E60" s="82" t="s">
        <v>0</v>
      </c>
      <c r="F60" s="83">
        <v>217.24</v>
      </c>
      <c r="G60" s="75">
        <v>1737.92</v>
      </c>
      <c r="H60" s="75">
        <v>2161.6248960000003</v>
      </c>
    </row>
    <row r="61" spans="1:8" ht="15.75">
      <c r="A61" s="73">
        <v>56</v>
      </c>
      <c r="B61" s="73" t="s">
        <v>38</v>
      </c>
      <c r="C61" s="74" t="s">
        <v>122</v>
      </c>
      <c r="D61" s="82">
        <v>20</v>
      </c>
      <c r="E61" s="82" t="s">
        <v>105</v>
      </c>
      <c r="F61" s="83">
        <v>10</v>
      </c>
      <c r="G61" s="75">
        <v>200</v>
      </c>
      <c r="H61" s="75">
        <v>248.76</v>
      </c>
    </row>
    <row r="62" spans="1:8" ht="15">
      <c r="A62" s="73">
        <v>57</v>
      </c>
      <c r="B62" s="73" t="s">
        <v>38</v>
      </c>
      <c r="C62" s="74" t="s">
        <v>123</v>
      </c>
      <c r="D62" s="73">
        <v>1</v>
      </c>
      <c r="E62" s="73" t="s">
        <v>40</v>
      </c>
      <c r="F62" s="75">
        <v>500</v>
      </c>
      <c r="G62" s="75">
        <v>500</v>
      </c>
      <c r="H62" s="75">
        <v>621.9</v>
      </c>
    </row>
    <row r="63" spans="1:8" ht="15">
      <c r="A63" s="73">
        <v>58</v>
      </c>
      <c r="B63" s="73" t="s">
        <v>38</v>
      </c>
      <c r="C63" s="74" t="s">
        <v>124</v>
      </c>
      <c r="D63" s="73">
        <v>1</v>
      </c>
      <c r="E63" s="73" t="s">
        <v>40</v>
      </c>
      <c r="F63" s="75">
        <v>500</v>
      </c>
      <c r="G63" s="75">
        <v>500</v>
      </c>
      <c r="H63" s="75">
        <v>621.9</v>
      </c>
    </row>
    <row r="64" spans="1:8" ht="15.75" thickBot="1">
      <c r="A64" s="73">
        <v>59</v>
      </c>
      <c r="B64" s="73" t="s">
        <v>38</v>
      </c>
      <c r="C64" s="74" t="s">
        <v>125</v>
      </c>
      <c r="D64" s="73">
        <v>1</v>
      </c>
      <c r="E64" s="73" t="s">
        <v>40</v>
      </c>
      <c r="F64" s="76">
        <v>1000</v>
      </c>
      <c r="G64" s="76">
        <v>1000</v>
      </c>
      <c r="H64" s="76">
        <v>1243.8</v>
      </c>
    </row>
    <row r="65" spans="1:8" ht="16.5" thickBot="1">
      <c r="A65" s="104" t="s">
        <v>126</v>
      </c>
      <c r="B65" s="104"/>
      <c r="C65" s="104"/>
      <c r="D65" s="72"/>
      <c r="E65" s="72"/>
      <c r="F65" s="87" t="s">
        <v>9</v>
      </c>
      <c r="G65" s="85">
        <v>96212.98999999999</v>
      </c>
      <c r="H65" s="86">
        <v>119669.716962</v>
      </c>
    </row>
  </sheetData>
  <sheetProtection/>
  <mergeCells count="2">
    <mergeCell ref="B2:G2"/>
    <mergeCell ref="A65:C65"/>
  </mergeCells>
  <printOptions horizontalCentered="1" verticalCentered="1"/>
  <pageMargins left="0.4330708661417323" right="0.4330708661417323" top="0.7874015748031497" bottom="0.7874015748031497" header="0.3937007874015748" footer="0.3937007874015748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2">
      <selection activeCell="B42" sqref="B42"/>
    </sheetView>
  </sheetViews>
  <sheetFormatPr defaultColWidth="9.140625" defaultRowHeight="12.75"/>
  <cols>
    <col min="2" max="2" width="19.7109375" style="0" customWidth="1"/>
    <col min="5" max="5" width="25.8515625" style="0" customWidth="1"/>
    <col min="6" max="6" width="6.8515625" style="0" customWidth="1"/>
    <col min="7" max="7" width="13.140625" style="0" customWidth="1"/>
  </cols>
  <sheetData>
    <row r="1" spans="1:7" ht="12.75">
      <c r="A1" s="105"/>
      <c r="B1" s="105"/>
      <c r="C1" s="105"/>
      <c r="D1" s="105"/>
      <c r="E1" s="105"/>
      <c r="F1" s="105"/>
      <c r="G1" s="105"/>
    </row>
    <row r="2" spans="1:7" ht="12.75">
      <c r="A2" s="105"/>
      <c r="B2" s="105"/>
      <c r="C2" s="105"/>
      <c r="D2" s="105"/>
      <c r="E2" s="105"/>
      <c r="F2" s="105"/>
      <c r="G2" s="105"/>
    </row>
    <row r="3" spans="1:7" ht="107.25" customHeight="1">
      <c r="A3" s="105"/>
      <c r="B3" s="105"/>
      <c r="C3" s="105"/>
      <c r="D3" s="105"/>
      <c r="E3" s="105"/>
      <c r="F3" s="105"/>
      <c r="G3" s="105"/>
    </row>
    <row r="4" ht="40.5" customHeight="1"/>
    <row r="5" spans="1:7" ht="19.5" customHeight="1">
      <c r="A5" s="106" t="s">
        <v>3</v>
      </c>
      <c r="B5" s="106"/>
      <c r="C5" s="106"/>
      <c r="D5" s="106"/>
      <c r="E5" s="106"/>
      <c r="F5" s="106"/>
      <c r="G5" s="106"/>
    </row>
    <row r="6" spans="1:7" ht="30.75" customHeight="1">
      <c r="A6" s="11"/>
      <c r="B6" s="11"/>
      <c r="C6" s="12"/>
      <c r="G6" s="10"/>
    </row>
    <row r="7" spans="1:7" ht="12.75">
      <c r="A7" s="13" t="s">
        <v>4</v>
      </c>
      <c r="B7" s="13"/>
      <c r="C7" s="13"/>
      <c r="D7" s="13"/>
      <c r="E7" s="13"/>
      <c r="F7" s="13"/>
      <c r="G7" s="13"/>
    </row>
    <row r="8" spans="1:7" ht="12.75">
      <c r="A8" s="13" t="s">
        <v>17</v>
      </c>
      <c r="B8" s="13"/>
      <c r="C8" s="13"/>
      <c r="D8" s="13"/>
      <c r="E8" s="13"/>
      <c r="F8" s="13"/>
      <c r="G8" s="13"/>
    </row>
    <row r="9" spans="1:7" ht="15.75">
      <c r="A9" s="13" t="s">
        <v>18</v>
      </c>
      <c r="B9" s="13"/>
      <c r="C9" s="14"/>
      <c r="D9" s="14"/>
      <c r="E9" s="14"/>
      <c r="F9" s="13"/>
      <c r="G9" s="13"/>
    </row>
    <row r="10" spans="1:7" ht="14.25" customHeight="1">
      <c r="A10" s="13" t="s">
        <v>5</v>
      </c>
      <c r="B10" s="13"/>
      <c r="C10" s="13"/>
      <c r="D10" s="13"/>
      <c r="E10" s="13"/>
      <c r="F10" s="13"/>
      <c r="G10" s="13"/>
    </row>
    <row r="11" s="13" customFormat="1" ht="12.75"/>
    <row r="12" spans="1:7" s="13" customFormat="1" ht="12.75">
      <c r="A12" s="13" t="s">
        <v>19</v>
      </c>
      <c r="B12" s="15"/>
      <c r="C12" s="3"/>
      <c r="D12" s="3"/>
      <c r="E12" s="3"/>
      <c r="F12" s="16"/>
      <c r="G12" s="9"/>
    </row>
    <row r="13" spans="1:7" s="13" customFormat="1" ht="12.75">
      <c r="A13" s="17"/>
      <c r="B13" s="5"/>
      <c r="C13" s="18"/>
      <c r="D13" s="19"/>
      <c r="E13" s="18"/>
      <c r="F13" s="20"/>
      <c r="G13" s="20"/>
    </row>
    <row r="14" spans="1:7" s="13" customFormat="1" ht="12.75">
      <c r="A14" s="37"/>
      <c r="B14" s="6"/>
      <c r="C14" s="38"/>
      <c r="D14" s="21"/>
      <c r="E14" s="21"/>
      <c r="F14" s="7"/>
      <c r="G14" s="22"/>
    </row>
    <row r="15" spans="1:7" s="13" customFormat="1" ht="12" customHeight="1">
      <c r="A15" s="42"/>
      <c r="B15" s="4"/>
      <c r="C15" s="23"/>
      <c r="D15" s="23"/>
      <c r="E15" s="23"/>
      <c r="F15" s="24"/>
      <c r="G15" s="25"/>
    </row>
    <row r="16" spans="1:7" s="13" customFormat="1" ht="12" customHeight="1">
      <c r="A16" s="37"/>
      <c r="B16" s="27"/>
      <c r="C16" s="3"/>
      <c r="D16" s="21"/>
      <c r="E16" s="21"/>
      <c r="F16" s="7"/>
      <c r="G16" s="22"/>
    </row>
    <row r="17" spans="1:7" s="13" customFormat="1" ht="12" customHeight="1">
      <c r="A17" s="39"/>
      <c r="B17" s="4"/>
      <c r="C17" s="23"/>
      <c r="D17" s="23"/>
      <c r="E17" s="23"/>
      <c r="F17" s="24"/>
      <c r="G17" s="25"/>
    </row>
    <row r="18" spans="1:7" s="13" customFormat="1" ht="12" customHeight="1">
      <c r="A18" s="37"/>
      <c r="B18" s="6"/>
      <c r="C18" s="3"/>
      <c r="D18" s="21"/>
      <c r="E18" s="21"/>
      <c r="F18" s="7"/>
      <c r="G18" s="22"/>
    </row>
    <row r="19" spans="1:7" ht="12.75">
      <c r="A19" s="39"/>
      <c r="B19" s="4"/>
      <c r="C19" s="23"/>
      <c r="D19" s="23"/>
      <c r="E19" s="23"/>
      <c r="F19" s="24"/>
      <c r="G19" s="25"/>
    </row>
    <row r="20" spans="1:7" ht="18.75" customHeight="1">
      <c r="A20" s="37"/>
      <c r="B20" s="27"/>
      <c r="C20" s="38"/>
      <c r="D20" s="21"/>
      <c r="E20" s="21"/>
      <c r="F20" s="7"/>
      <c r="G20" s="22"/>
    </row>
    <row r="21" spans="1:7" ht="12.75">
      <c r="A21" s="39"/>
      <c r="B21" s="4"/>
      <c r="C21" s="40"/>
      <c r="D21" s="23"/>
      <c r="E21" s="23"/>
      <c r="F21" s="24"/>
      <c r="G21" s="25"/>
    </row>
    <row r="22" spans="1:7" ht="12.75">
      <c r="A22" s="37"/>
      <c r="B22" s="6"/>
      <c r="C22" s="3"/>
      <c r="D22" s="21"/>
      <c r="E22" s="21"/>
      <c r="F22" s="7"/>
      <c r="G22" s="22"/>
    </row>
    <row r="23" spans="1:7" ht="12.75">
      <c r="A23" s="26"/>
      <c r="B23" s="27"/>
      <c r="C23" s="23"/>
      <c r="D23" s="23"/>
      <c r="E23" s="23"/>
      <c r="F23" s="24"/>
      <c r="G23" s="41"/>
    </row>
    <row r="24" spans="1:7" ht="12.75">
      <c r="A24" s="59"/>
      <c r="B24" s="27"/>
      <c r="C24" s="60"/>
      <c r="D24" s="3"/>
      <c r="E24" s="3"/>
      <c r="F24" s="57"/>
      <c r="G24" s="58"/>
    </row>
    <row r="25" spans="1:7" ht="12.75">
      <c r="A25" s="59"/>
      <c r="B25" s="27"/>
      <c r="C25" s="60"/>
      <c r="D25" s="3"/>
      <c r="E25" s="3"/>
      <c r="F25" s="57"/>
      <c r="G25" s="58"/>
    </row>
    <row r="26" spans="1:7" ht="15.75" customHeight="1">
      <c r="A26" s="37"/>
      <c r="B26" s="6"/>
      <c r="C26" s="3"/>
      <c r="D26" s="21"/>
      <c r="E26" s="3"/>
      <c r="F26" s="7"/>
      <c r="G26" s="22"/>
    </row>
    <row r="27" spans="1:7" ht="12.75">
      <c r="A27" s="42"/>
      <c r="B27" s="4"/>
      <c r="C27" s="23"/>
      <c r="D27" s="23"/>
      <c r="E27" s="23"/>
      <c r="F27" s="24"/>
      <c r="G27" s="25"/>
    </row>
    <row r="28" spans="1:7" ht="15.75">
      <c r="A28" s="42"/>
      <c r="B28" s="43"/>
      <c r="C28" s="18"/>
      <c r="D28" s="18"/>
      <c r="E28" s="18"/>
      <c r="F28" s="30"/>
      <c r="G28" s="55"/>
    </row>
    <row r="29" spans="1:7" ht="12.75">
      <c r="A29" s="13"/>
      <c r="B29" s="13"/>
      <c r="C29" s="13"/>
      <c r="D29" s="13"/>
      <c r="E29" s="13"/>
      <c r="F29" s="13"/>
      <c r="G29" s="13"/>
    </row>
    <row r="30" spans="1:7" s="3" customFormat="1" ht="12.75" customHeight="1">
      <c r="A30" s="38"/>
      <c r="C30" s="38"/>
      <c r="F30" s="8"/>
      <c r="G30" s="44"/>
    </row>
    <row r="31" spans="1:7" s="3" customFormat="1" ht="11.25" customHeight="1">
      <c r="A31" s="38"/>
      <c r="C31" s="38"/>
      <c r="F31" s="8"/>
      <c r="G31" s="44"/>
    </row>
    <row r="32" spans="1:7" ht="12.75">
      <c r="A32" s="3"/>
      <c r="B32" s="15"/>
      <c r="C32" s="3"/>
      <c r="D32" s="3"/>
      <c r="E32" s="3"/>
      <c r="G32" s="10"/>
    </row>
    <row r="33" spans="4:7" ht="12.75">
      <c r="D33" s="31" t="s">
        <v>20</v>
      </c>
      <c r="G33" s="10"/>
    </row>
    <row r="34" ht="10.5" customHeight="1">
      <c r="G34" s="10"/>
    </row>
    <row r="35" ht="10.5" customHeight="1">
      <c r="G35" s="10"/>
    </row>
    <row r="36" spans="6:7" ht="12.75">
      <c r="F36" s="3"/>
      <c r="G36" s="10"/>
    </row>
    <row r="37" ht="12.75">
      <c r="G37" s="10"/>
    </row>
    <row r="38" spans="4:7" ht="12.75">
      <c r="D38" s="23"/>
      <c r="E38" s="23"/>
      <c r="G38" s="10"/>
    </row>
    <row r="39" spans="4:7" ht="12.75">
      <c r="D39" s="28" t="s">
        <v>21</v>
      </c>
      <c r="G39" s="10"/>
    </row>
    <row r="40" ht="12.75">
      <c r="D40" s="29" t="s">
        <v>22</v>
      </c>
    </row>
  </sheetData>
  <sheetProtection/>
  <mergeCells count="2">
    <mergeCell ref="A1:G3"/>
    <mergeCell ref="A5:G5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PageLayoutView="0" workbookViewId="0" topLeftCell="A4">
      <selection activeCell="E35" sqref="E35"/>
    </sheetView>
  </sheetViews>
  <sheetFormatPr defaultColWidth="9.140625" defaultRowHeight="12.75"/>
  <cols>
    <col min="1" max="1" width="9.00390625" style="0" customWidth="1"/>
    <col min="2" max="2" width="34.7109375" style="0" customWidth="1"/>
    <col min="3" max="3" width="11.28125" style="56" customWidth="1"/>
    <col min="4" max="4" width="12.28125" style="56" customWidth="1"/>
    <col min="5" max="5" width="13.7109375" style="56" customWidth="1"/>
    <col min="6" max="8" width="11.421875" style="56" customWidth="1"/>
    <col min="9" max="9" width="12.7109375" style="56" customWidth="1"/>
    <col min="10" max="10" width="13.00390625" style="0" customWidth="1"/>
  </cols>
  <sheetData>
    <row r="2" spans="1:9" ht="147.75" customHeight="1">
      <c r="A2" s="105"/>
      <c r="B2" s="105"/>
      <c r="C2" s="105"/>
      <c r="D2" s="105"/>
      <c r="E2" s="105"/>
      <c r="F2" s="105"/>
      <c r="G2" s="105"/>
      <c r="H2" s="105"/>
      <c r="I2" s="105"/>
    </row>
    <row r="3" ht="18" customHeight="1"/>
    <row r="4" spans="1:9" ht="20.25">
      <c r="A4" s="106" t="s">
        <v>7</v>
      </c>
      <c r="B4" s="106"/>
      <c r="C4" s="106"/>
      <c r="D4" s="106"/>
      <c r="E4" s="106"/>
      <c r="F4" s="106"/>
      <c r="G4" s="106"/>
      <c r="H4" s="106"/>
      <c r="I4" s="106"/>
    </row>
    <row r="5" ht="18" customHeight="1"/>
    <row r="6" spans="1:9" ht="12.75">
      <c r="A6" s="13" t="s">
        <v>25</v>
      </c>
      <c r="B6" s="13"/>
      <c r="C6" s="62"/>
      <c r="D6" s="62"/>
      <c r="E6" s="62"/>
      <c r="F6" s="62"/>
      <c r="G6" s="62"/>
      <c r="H6" s="62"/>
      <c r="I6" s="62"/>
    </row>
    <row r="7" spans="1:9" ht="12.75">
      <c r="A7" s="13" t="s">
        <v>26</v>
      </c>
      <c r="B7" s="13"/>
      <c r="C7" s="62"/>
      <c r="D7" s="62"/>
      <c r="E7" s="62"/>
      <c r="F7" s="62"/>
      <c r="G7" s="62"/>
      <c r="H7" s="62"/>
      <c r="I7" s="62"/>
    </row>
    <row r="8" spans="1:9" ht="15.75">
      <c r="A8" s="13" t="s">
        <v>27</v>
      </c>
      <c r="B8" s="13"/>
      <c r="C8" s="62"/>
      <c r="D8" s="62"/>
      <c r="E8" s="63"/>
      <c r="F8" s="63"/>
      <c r="G8" s="63"/>
      <c r="H8" s="63"/>
      <c r="I8" s="62"/>
    </row>
    <row r="9" spans="1:9" ht="12.75">
      <c r="A9" s="13" t="s">
        <v>28</v>
      </c>
      <c r="B9" s="13"/>
      <c r="C9" s="62"/>
      <c r="D9" s="62"/>
      <c r="E9" s="62"/>
      <c r="F9" s="62"/>
      <c r="G9" s="62"/>
      <c r="H9" s="62"/>
      <c r="I9" s="62"/>
    </row>
    <row r="10" spans="1:8" ht="12.75">
      <c r="A10" s="32"/>
      <c r="B10" s="32"/>
      <c r="C10" s="64"/>
      <c r="D10" s="64"/>
      <c r="E10" s="64"/>
      <c r="F10" s="64"/>
      <c r="G10" s="64"/>
      <c r="H10" s="64"/>
    </row>
    <row r="11" spans="1:8" ht="13.5" thickBot="1">
      <c r="A11" s="32"/>
      <c r="B11" s="32"/>
      <c r="C11" s="64"/>
      <c r="D11" s="64"/>
      <c r="E11" s="64"/>
      <c r="F11" s="64"/>
      <c r="G11" s="64"/>
      <c r="H11" s="64"/>
    </row>
    <row r="12" spans="1:9" ht="12.75">
      <c r="A12" s="88" t="s">
        <v>2</v>
      </c>
      <c r="B12" s="89" t="s">
        <v>8</v>
      </c>
      <c r="C12" s="90" t="s">
        <v>2</v>
      </c>
      <c r="D12" s="90" t="s">
        <v>2</v>
      </c>
      <c r="E12" s="90" t="s">
        <v>129</v>
      </c>
      <c r="F12" s="107" t="s">
        <v>1</v>
      </c>
      <c r="G12" s="107"/>
      <c r="H12" s="107"/>
      <c r="I12" s="91"/>
    </row>
    <row r="13" spans="1:9" ht="12.75">
      <c r="A13" s="47"/>
      <c r="B13" s="30"/>
      <c r="C13" s="30" t="s">
        <v>16</v>
      </c>
      <c r="D13" s="30" t="s">
        <v>23</v>
      </c>
      <c r="E13" s="30" t="s">
        <v>130</v>
      </c>
      <c r="F13" s="33" t="s">
        <v>10</v>
      </c>
      <c r="G13" s="30" t="s">
        <v>11</v>
      </c>
      <c r="H13" s="30" t="s">
        <v>30</v>
      </c>
      <c r="I13" s="92" t="s">
        <v>24</v>
      </c>
    </row>
    <row r="14" spans="1:9" ht="12.75">
      <c r="A14" s="46" t="s">
        <v>12</v>
      </c>
      <c r="B14" s="53" t="s">
        <v>127</v>
      </c>
      <c r="C14" s="65">
        <f>1000+3000+1500+1000</f>
        <v>6500</v>
      </c>
      <c r="D14" s="66">
        <f>0.2438*C14</f>
        <v>1584.6999999999998</v>
      </c>
      <c r="E14" s="48">
        <f>C14+D14</f>
        <v>8084.7</v>
      </c>
      <c r="F14" s="48">
        <f>E14</f>
        <v>8084.7</v>
      </c>
      <c r="G14" s="49">
        <v>0</v>
      </c>
      <c r="H14" s="49">
        <v>0</v>
      </c>
      <c r="I14" s="93">
        <f>F14+H14</f>
        <v>8084.7</v>
      </c>
    </row>
    <row r="15" spans="1:9" ht="6.75" customHeight="1">
      <c r="A15" s="94"/>
      <c r="B15" s="34"/>
      <c r="C15" s="50"/>
      <c r="D15" s="67"/>
      <c r="E15" s="48"/>
      <c r="F15" s="51"/>
      <c r="G15" s="52"/>
      <c r="H15" s="52"/>
      <c r="I15" s="95"/>
    </row>
    <row r="16" spans="1:9" ht="12.75">
      <c r="A16" s="96" t="s">
        <v>13</v>
      </c>
      <c r="B16" s="54" t="s">
        <v>128</v>
      </c>
      <c r="C16" s="68">
        <f>96212.99-C14</f>
        <v>89712.99</v>
      </c>
      <c r="D16" s="66">
        <f>0.2438*C16</f>
        <v>21872.026962</v>
      </c>
      <c r="E16" s="48">
        <f>C16+D16</f>
        <v>111585.01696200001</v>
      </c>
      <c r="F16" s="49">
        <v>30000</v>
      </c>
      <c r="G16" s="49">
        <v>40000</v>
      </c>
      <c r="H16" s="49">
        <f>E18-F18-G18</f>
        <v>41585.01696200001</v>
      </c>
      <c r="I16" s="93">
        <f>F16+G16+H16</f>
        <v>111585.01696200001</v>
      </c>
    </row>
    <row r="17" spans="1:9" ht="6.75" customHeight="1">
      <c r="A17" s="97"/>
      <c r="B17" s="35"/>
      <c r="C17" s="69"/>
      <c r="D17" s="66"/>
      <c r="E17" s="48"/>
      <c r="F17" s="52"/>
      <c r="G17" s="52"/>
      <c r="H17" s="52"/>
      <c r="I17" s="95"/>
    </row>
    <row r="18" spans="1:10" ht="15" customHeight="1" thickBot="1">
      <c r="A18" s="98" t="s">
        <v>14</v>
      </c>
      <c r="B18" s="99"/>
      <c r="C18" s="100">
        <v>96212.99</v>
      </c>
      <c r="D18" s="101">
        <f>0.2438*C18</f>
        <v>23456.726962</v>
      </c>
      <c r="E18" s="101">
        <f>C18+D18</f>
        <v>119669.716962</v>
      </c>
      <c r="F18" s="100">
        <f>SUM(F14:F17)</f>
        <v>38084.7</v>
      </c>
      <c r="G18" s="100">
        <f>SUM(G14:G17)</f>
        <v>40000</v>
      </c>
      <c r="H18" s="100">
        <f>SUM(H14:H17)</f>
        <v>41585.01696200001</v>
      </c>
      <c r="I18" s="102">
        <f>I14+I16</f>
        <v>119669.716962</v>
      </c>
      <c r="J18" s="1"/>
    </row>
    <row r="19" ht="9.75" customHeight="1" thickBot="1"/>
    <row r="20" spans="1:7" ht="16.5" thickBot="1">
      <c r="A20" s="108" t="s">
        <v>15</v>
      </c>
      <c r="B20" s="109"/>
      <c r="C20" s="109"/>
      <c r="D20" s="110"/>
      <c r="E20" s="8"/>
      <c r="F20" s="8"/>
      <c r="G20" s="8"/>
    </row>
    <row r="22" spans="6:7" ht="12.75">
      <c r="F22" s="70" t="s">
        <v>29</v>
      </c>
      <c r="G22" s="70"/>
    </row>
    <row r="23" ht="12.75">
      <c r="I23" s="36"/>
    </row>
    <row r="24" ht="5.25" customHeight="1">
      <c r="I24" s="71"/>
    </row>
    <row r="25" ht="6.75" customHeight="1">
      <c r="I25" s="36"/>
    </row>
    <row r="26" ht="7.5" customHeight="1">
      <c r="E26" s="8"/>
    </row>
    <row r="27" spans="6:7" ht="12.75">
      <c r="F27" s="8"/>
      <c r="G27" s="8"/>
    </row>
    <row r="28" spans="6:7" ht="12.75">
      <c r="F28" s="70" t="s">
        <v>21</v>
      </c>
      <c r="G28" s="70"/>
    </row>
    <row r="29" spans="6:7" ht="12.75">
      <c r="F29" s="70" t="s">
        <v>22</v>
      </c>
      <c r="G29" s="70"/>
    </row>
  </sheetData>
  <sheetProtection/>
  <mergeCells count="4">
    <mergeCell ref="A2:I2"/>
    <mergeCell ref="A4:I4"/>
    <mergeCell ref="F12:H12"/>
    <mergeCell ref="A20:D20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Alexandre</cp:lastModifiedBy>
  <cp:lastPrinted>2018-02-26T20:58:23Z</cp:lastPrinted>
  <dcterms:created xsi:type="dcterms:W3CDTF">2001-09-12T11:54:35Z</dcterms:created>
  <dcterms:modified xsi:type="dcterms:W3CDTF">2019-07-22T13:17:34Z</dcterms:modified>
  <cp:category/>
  <cp:version/>
  <cp:contentType/>
  <cp:contentStatus/>
</cp:coreProperties>
</file>